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DOCUMENTOS DE TRANSPARENCIA\Presupuestos\"/>
    </mc:Choice>
  </mc:AlternateContent>
  <xr:revisionPtr revIDLastSave="0" documentId="8_{C496DE83-3345-4CBA-9121-8AE693EAE190}" xr6:coauthVersionLast="45" xr6:coauthVersionMax="45" xr10:uidLastSave="{00000000-0000-0000-0000-000000000000}"/>
  <bookViews>
    <workbookView xWindow="-120" yWindow="-120" windowWidth="20730" windowHeight="11160" activeTab="1" xr2:uid="{0C976C7E-1B42-4316-827C-05BE948B582B}"/>
  </bookViews>
  <sheets>
    <sheet name="Marco General" sheetId="1" r:id="rId1"/>
    <sheet name="Programa I" sheetId="2" r:id="rId2"/>
    <sheet name="Programa II" sheetId="3" r:id="rId3"/>
    <sheet name="Programa III"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19" i="4" l="1"/>
  <c r="J36" i="4" l="1"/>
  <c r="M36" i="4" s="1"/>
  <c r="L36" i="4"/>
  <c r="D40" i="4" l="1"/>
  <c r="L40" i="4" s="1"/>
  <c r="D39" i="4"/>
  <c r="J39" i="4" s="1"/>
  <c r="R37" i="4"/>
  <c r="Q37" i="4"/>
  <c r="L35" i="4"/>
  <c r="M35" i="4" s="1"/>
  <c r="J35" i="4"/>
  <c r="L34" i="4"/>
  <c r="J34" i="4"/>
  <c r="L33" i="4"/>
  <c r="J33" i="4"/>
  <c r="M32" i="4"/>
  <c r="L32" i="4"/>
  <c r="J32" i="4"/>
  <c r="L31" i="4"/>
  <c r="J31" i="4"/>
  <c r="M31" i="4" s="1"/>
  <c r="L30" i="4"/>
  <c r="J30" i="4"/>
  <c r="M30" i="4" s="1"/>
  <c r="L29" i="4"/>
  <c r="J29" i="4"/>
  <c r="M29" i="4" s="1"/>
  <c r="L28" i="4"/>
  <c r="J28" i="4"/>
  <c r="M28" i="4" s="1"/>
  <c r="L27" i="4"/>
  <c r="M27" i="4" s="1"/>
  <c r="J27" i="4"/>
  <c r="L26" i="4"/>
  <c r="J26" i="4"/>
  <c r="L25" i="4"/>
  <c r="J25" i="4"/>
  <c r="L24" i="4"/>
  <c r="J24" i="4"/>
  <c r="M24" i="4" s="1"/>
  <c r="L23" i="4"/>
  <c r="J23" i="4"/>
  <c r="M23" i="4" s="1"/>
  <c r="L22" i="4"/>
  <c r="J22" i="4"/>
  <c r="M22" i="4" s="1"/>
  <c r="L21" i="4"/>
  <c r="J21" i="4"/>
  <c r="M21" i="4" s="1"/>
  <c r="L20" i="4"/>
  <c r="M20" i="4" s="1"/>
  <c r="J20" i="4"/>
  <c r="L19" i="4"/>
  <c r="M19" i="4" s="1"/>
  <c r="J19" i="4"/>
  <c r="L18" i="4"/>
  <c r="J18" i="4"/>
  <c r="L17" i="4"/>
  <c r="J17" i="4"/>
  <c r="L16" i="4"/>
  <c r="J16" i="4"/>
  <c r="L15" i="4"/>
  <c r="J15" i="4"/>
  <c r="A3" i="4"/>
  <c r="A2" i="4"/>
  <c r="A1" i="4"/>
  <c r="D24" i="3"/>
  <c r="L24" i="3" s="1"/>
  <c r="D23" i="3"/>
  <c r="L23" i="3" s="1"/>
  <c r="R21" i="3"/>
  <c r="Q21" i="3"/>
  <c r="L20" i="3"/>
  <c r="J20" i="3"/>
  <c r="L19" i="3"/>
  <c r="J19" i="3"/>
  <c r="L18" i="3"/>
  <c r="J18" i="3"/>
  <c r="L17" i="3"/>
  <c r="J17" i="3"/>
  <c r="L16" i="3"/>
  <c r="J16" i="3"/>
  <c r="L15" i="3"/>
  <c r="J15" i="3"/>
  <c r="A3" i="3"/>
  <c r="A2" i="3"/>
  <c r="A1" i="3"/>
  <c r="D131" i="2"/>
  <c r="L131" i="2" s="1"/>
  <c r="D130" i="2"/>
  <c r="L130" i="2" s="1"/>
  <c r="Q128" i="2"/>
  <c r="P128" i="2"/>
  <c r="M127" i="2"/>
  <c r="L126" i="2"/>
  <c r="J126" i="2"/>
  <c r="L125" i="2"/>
  <c r="J125" i="2"/>
  <c r="M125" i="2" s="1"/>
  <c r="L124" i="2"/>
  <c r="J124" i="2"/>
  <c r="L123" i="2"/>
  <c r="J123" i="2"/>
  <c r="M123" i="2" s="1"/>
  <c r="L122" i="2"/>
  <c r="J122" i="2"/>
  <c r="L121" i="2"/>
  <c r="J121" i="2"/>
  <c r="L120" i="2"/>
  <c r="J120" i="2"/>
  <c r="M120" i="2" s="1"/>
  <c r="L119" i="2"/>
  <c r="J119" i="2"/>
  <c r="L118" i="2"/>
  <c r="J118" i="2"/>
  <c r="L117" i="2"/>
  <c r="J117" i="2"/>
  <c r="L116" i="2"/>
  <c r="J116" i="2"/>
  <c r="L115" i="2"/>
  <c r="J115" i="2"/>
  <c r="M115" i="2" s="1"/>
  <c r="L114" i="2"/>
  <c r="J114" i="2"/>
  <c r="L113" i="2"/>
  <c r="J113" i="2"/>
  <c r="M113" i="2" s="1"/>
  <c r="L112" i="2"/>
  <c r="J112" i="2"/>
  <c r="M112" i="2" s="1"/>
  <c r="L111" i="2"/>
  <c r="J111" i="2"/>
  <c r="L110" i="2"/>
  <c r="J110" i="2"/>
  <c r="M110" i="2" s="1"/>
  <c r="L109" i="2"/>
  <c r="J109" i="2"/>
  <c r="L108" i="2"/>
  <c r="J108" i="2"/>
  <c r="L107" i="2"/>
  <c r="J107" i="2"/>
  <c r="M107" i="2" s="1"/>
  <c r="L106" i="2"/>
  <c r="J106" i="2"/>
  <c r="L105" i="2"/>
  <c r="M105" i="2" s="1"/>
  <c r="J105" i="2"/>
  <c r="M104" i="2"/>
  <c r="L104" i="2"/>
  <c r="J104" i="2"/>
  <c r="L103" i="2"/>
  <c r="J103" i="2"/>
  <c r="M103" i="2" s="1"/>
  <c r="L102" i="2"/>
  <c r="J102" i="2"/>
  <c r="M102" i="2" s="1"/>
  <c r="L101" i="2"/>
  <c r="J101" i="2"/>
  <c r="L100" i="2"/>
  <c r="J100" i="2"/>
  <c r="L99" i="2"/>
  <c r="J99" i="2"/>
  <c r="M99" i="2" s="1"/>
  <c r="L98" i="2"/>
  <c r="J98" i="2"/>
  <c r="L97" i="2"/>
  <c r="J97" i="2"/>
  <c r="L96" i="2"/>
  <c r="J96" i="2"/>
  <c r="M96" i="2" s="1"/>
  <c r="L95" i="2"/>
  <c r="J95" i="2"/>
  <c r="L94" i="2"/>
  <c r="J94" i="2"/>
  <c r="M94" i="2" s="1"/>
  <c r="L93" i="2"/>
  <c r="J93" i="2"/>
  <c r="M93" i="2" s="1"/>
  <c r="L92" i="2"/>
  <c r="J92" i="2"/>
  <c r="L91" i="2"/>
  <c r="M91" i="2" s="1"/>
  <c r="J91" i="2"/>
  <c r="L90" i="2"/>
  <c r="J90" i="2"/>
  <c r="L89" i="2"/>
  <c r="J89" i="2"/>
  <c r="L88" i="2"/>
  <c r="M88" i="2" s="1"/>
  <c r="J88" i="2"/>
  <c r="L87" i="2"/>
  <c r="J87" i="2"/>
  <c r="L86" i="2"/>
  <c r="J86" i="2"/>
  <c r="L85" i="2"/>
  <c r="J85" i="2"/>
  <c r="L84" i="2"/>
  <c r="M84" i="2" s="1"/>
  <c r="J84" i="2"/>
  <c r="M83" i="2"/>
  <c r="L83" i="2"/>
  <c r="J83" i="2"/>
  <c r="L82" i="2"/>
  <c r="J82" i="2"/>
  <c r="L81" i="2"/>
  <c r="J81" i="2"/>
  <c r="M81" i="2" s="1"/>
  <c r="L80" i="2"/>
  <c r="J80" i="2"/>
  <c r="L79" i="2"/>
  <c r="J79" i="2"/>
  <c r="M79" i="2" s="1"/>
  <c r="L78" i="2"/>
  <c r="J78" i="2"/>
  <c r="M78" i="2" s="1"/>
  <c r="L77" i="2"/>
  <c r="J77" i="2"/>
  <c r="L76" i="2"/>
  <c r="J76" i="2"/>
  <c r="L75" i="2"/>
  <c r="J75" i="2"/>
  <c r="M75" i="2" s="1"/>
  <c r="L74" i="2"/>
  <c r="J74" i="2"/>
  <c r="L73" i="2"/>
  <c r="J73" i="2"/>
  <c r="M73" i="2" s="1"/>
  <c r="L72" i="2"/>
  <c r="J72" i="2"/>
  <c r="M72" i="2" s="1"/>
  <c r="L71" i="2"/>
  <c r="J71" i="2"/>
  <c r="M71" i="2" s="1"/>
  <c r="L70" i="2"/>
  <c r="J70" i="2"/>
  <c r="L69" i="2"/>
  <c r="J69" i="2"/>
  <c r="L68" i="2"/>
  <c r="J68" i="2"/>
  <c r="L67" i="2"/>
  <c r="J67" i="2"/>
  <c r="M67" i="2" s="1"/>
  <c r="L66" i="2"/>
  <c r="J66" i="2"/>
  <c r="L65" i="2"/>
  <c r="J65" i="2"/>
  <c r="L64" i="2"/>
  <c r="M64" i="2" s="1"/>
  <c r="J64" i="2"/>
  <c r="L63" i="2"/>
  <c r="J63" i="2"/>
  <c r="L62" i="2"/>
  <c r="J62" i="2"/>
  <c r="L61" i="2"/>
  <c r="J61" i="2"/>
  <c r="L60" i="2"/>
  <c r="J60" i="2"/>
  <c r="L59" i="2"/>
  <c r="J59" i="2"/>
  <c r="M59" i="2" s="1"/>
  <c r="L58" i="2"/>
  <c r="J58" i="2"/>
  <c r="L57" i="2"/>
  <c r="J57" i="2"/>
  <c r="L56" i="2"/>
  <c r="J56" i="2"/>
  <c r="M56" i="2" s="1"/>
  <c r="L55" i="2"/>
  <c r="J55" i="2"/>
  <c r="L54" i="2"/>
  <c r="J54" i="2"/>
  <c r="L53" i="2"/>
  <c r="J53" i="2"/>
  <c r="L52" i="2"/>
  <c r="M52" i="2" s="1"/>
  <c r="J52" i="2"/>
  <c r="L51" i="2"/>
  <c r="M51" i="2" s="1"/>
  <c r="J51" i="2"/>
  <c r="L50" i="2"/>
  <c r="J50" i="2"/>
  <c r="L49" i="2"/>
  <c r="J49" i="2"/>
  <c r="L48" i="2"/>
  <c r="J48" i="2"/>
  <c r="L47" i="2"/>
  <c r="J47" i="2"/>
  <c r="L46" i="2"/>
  <c r="J46" i="2"/>
  <c r="L45" i="2"/>
  <c r="J45" i="2"/>
  <c r="L44" i="2"/>
  <c r="J44" i="2"/>
  <c r="L43" i="2"/>
  <c r="J43" i="2"/>
  <c r="L42" i="2"/>
  <c r="J42" i="2"/>
  <c r="L41" i="2"/>
  <c r="J41" i="2"/>
  <c r="L40" i="2"/>
  <c r="J40" i="2"/>
  <c r="L39" i="2"/>
  <c r="J39" i="2"/>
  <c r="L38" i="2"/>
  <c r="J38" i="2"/>
  <c r="L37" i="2"/>
  <c r="J37" i="2"/>
  <c r="L36" i="2"/>
  <c r="J36" i="2"/>
  <c r="L35" i="2"/>
  <c r="J35" i="2"/>
  <c r="L34" i="2"/>
  <c r="J34" i="2"/>
  <c r="L32" i="2"/>
  <c r="J32" i="2"/>
  <c r="L31" i="2"/>
  <c r="J31" i="2"/>
  <c r="M31" i="2" s="1"/>
  <c r="L30" i="2"/>
  <c r="J30" i="2"/>
  <c r="L29" i="2"/>
  <c r="J29" i="2"/>
  <c r="M29" i="2" s="1"/>
  <c r="L28" i="2"/>
  <c r="J28" i="2"/>
  <c r="M28" i="2" s="1"/>
  <c r="L27" i="2"/>
  <c r="J27" i="2"/>
  <c r="L26" i="2"/>
  <c r="J26" i="2"/>
  <c r="M26" i="2" s="1"/>
  <c r="L25" i="2"/>
  <c r="J25" i="2"/>
  <c r="L24" i="2"/>
  <c r="J24" i="2"/>
  <c r="M23" i="2"/>
  <c r="L23" i="2"/>
  <c r="J23" i="2"/>
  <c r="L22" i="2"/>
  <c r="J22" i="2"/>
  <c r="M22" i="2" s="1"/>
  <c r="L21" i="2"/>
  <c r="J21" i="2"/>
  <c r="M21" i="2" s="1"/>
  <c r="L20" i="2"/>
  <c r="J20" i="2"/>
  <c r="M20" i="2" s="1"/>
  <c r="L19" i="2"/>
  <c r="J19" i="2"/>
  <c r="M19" i="2" s="1"/>
  <c r="L18" i="2"/>
  <c r="J18" i="2"/>
  <c r="M18" i="2" s="1"/>
  <c r="L17" i="2"/>
  <c r="J17" i="2"/>
  <c r="M17" i="2" s="1"/>
  <c r="L16" i="2"/>
  <c r="J16" i="2"/>
  <c r="M16" i="2" s="1"/>
  <c r="L15" i="2"/>
  <c r="J15" i="2"/>
  <c r="M15" i="2" s="1"/>
  <c r="L14" i="2"/>
  <c r="J14" i="2"/>
  <c r="J128" i="2" s="1"/>
  <c r="J129" i="2" s="1"/>
  <c r="A3" i="2"/>
  <c r="A2" i="2"/>
  <c r="M34" i="2" l="1"/>
  <c r="M40" i="2"/>
  <c r="M46" i="2"/>
  <c r="M48" i="2"/>
  <c r="M54" i="2"/>
  <c r="M61" i="2"/>
  <c r="M76" i="2"/>
  <c r="M80" i="2"/>
  <c r="M86" i="2"/>
  <c r="M97" i="2"/>
  <c r="M108" i="2"/>
  <c r="M124" i="2"/>
  <c r="M15" i="4"/>
  <c r="M17" i="4"/>
  <c r="M26" i="4"/>
  <c r="M33" i="4"/>
  <c r="L37" i="4"/>
  <c r="M35" i="2"/>
  <c r="M37" i="2"/>
  <c r="M39" i="2"/>
  <c r="M41" i="2"/>
  <c r="M43" i="2"/>
  <c r="M47" i="2"/>
  <c r="M53" i="2"/>
  <c r="M55" i="2"/>
  <c r="M62" i="2"/>
  <c r="M85" i="2"/>
  <c r="M89" i="2"/>
  <c r="M92" i="2"/>
  <c r="M100" i="2"/>
  <c r="M106" i="2"/>
  <c r="M121" i="2"/>
  <c r="M17" i="3"/>
  <c r="M16" i="4"/>
  <c r="M18" i="4"/>
  <c r="M25" i="4"/>
  <c r="M34" i="4"/>
  <c r="J37" i="4"/>
  <c r="M16" i="3"/>
  <c r="M20" i="3"/>
  <c r="J21" i="3"/>
  <c r="J22" i="3" s="1"/>
  <c r="J131" i="2"/>
  <c r="M131" i="2" s="1"/>
  <c r="J130" i="2"/>
  <c r="M130" i="2" s="1"/>
  <c r="L39" i="4"/>
  <c r="M39" i="4" s="1"/>
  <c r="J40" i="4"/>
  <c r="M40" i="4" s="1"/>
  <c r="M18" i="3"/>
  <c r="M15" i="3"/>
  <c r="M19" i="3"/>
  <c r="J23" i="3"/>
  <c r="M23" i="3" s="1"/>
  <c r="J24" i="3"/>
  <c r="M24" i="3" s="1"/>
  <c r="M69" i="2"/>
  <c r="M87" i="2"/>
  <c r="M90" i="2"/>
  <c r="M117" i="2"/>
  <c r="M44" i="2"/>
  <c r="M66" i="2"/>
  <c r="M111" i="2"/>
  <c r="M114" i="2"/>
  <c r="M30" i="2"/>
  <c r="M38" i="2"/>
  <c r="M45" i="2"/>
  <c r="M63" i="2"/>
  <c r="M70" i="2"/>
  <c r="M77" i="2"/>
  <c r="M101" i="2"/>
  <c r="M118" i="2"/>
  <c r="M42" i="2"/>
  <c r="M49" i="2"/>
  <c r="M74" i="2"/>
  <c r="M95" i="2"/>
  <c r="M98" i="2"/>
  <c r="M119" i="2"/>
  <c r="M122" i="2"/>
  <c r="M24" i="2"/>
  <c r="M27" i="2"/>
  <c r="M50" i="2"/>
  <c r="M57" i="2"/>
  <c r="M60" i="2"/>
  <c r="M82" i="2"/>
  <c r="M109" i="2"/>
  <c r="M126" i="2"/>
  <c r="L128" i="2"/>
  <c r="M25" i="2"/>
  <c r="M32" i="2"/>
  <c r="M36" i="2"/>
  <c r="M58" i="2"/>
  <c r="M65" i="2"/>
  <c r="M68" i="2"/>
  <c r="M116" i="2"/>
  <c r="L21" i="3"/>
  <c r="M14" i="2"/>
  <c r="M37" i="4" l="1"/>
  <c r="M21" i="3"/>
  <c r="D25" i="3" s="1"/>
  <c r="L22" i="3"/>
  <c r="M128" i="2"/>
  <c r="L129" i="2" s="1"/>
  <c r="D41" i="4"/>
  <c r="M38" i="4"/>
  <c r="L38" i="4"/>
  <c r="J38" i="4"/>
  <c r="M22" i="3"/>
  <c r="M129" i="2" l="1"/>
  <c r="D13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B8" authorId="0" shapeId="0" xr:uid="{FA09B3A5-99E5-4DA3-A619-95F2EE4ABED7}">
      <text>
        <r>
          <rPr>
            <sz val="11"/>
            <color indexed="81"/>
            <rFont val="Tahoma"/>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B10" authorId="0" shapeId="0" xr:uid="{BB44981B-E5A5-4754-964E-348AAC5E3D67}">
      <text>
        <r>
          <rPr>
            <sz val="11"/>
            <color indexed="81"/>
            <rFont val="Tahoma"/>
            <family val="2"/>
          </rPr>
          <t xml:space="preserve">Misión institucional: Declaración concisa sobre la razón de ser o el propósito último de la organización (qué somos, qué hacemos y para quién).
</t>
        </r>
      </text>
    </comment>
    <comment ref="B12" authorId="0" shapeId="0" xr:uid="{7947F2E0-20EB-4D15-932F-428AA1516D63}">
      <text>
        <r>
          <rPr>
            <sz val="11"/>
            <color indexed="81"/>
            <rFont val="Tahoma"/>
            <family val="2"/>
          </rPr>
          <t xml:space="preserve">Visión: Declaración que enuncia lo que la organización desea ser en el futuro.  
</t>
        </r>
      </text>
    </comment>
    <comment ref="B14" authorId="0" shapeId="0" xr:uid="{97224E10-F2A7-4B7D-8BE0-07D4CD3A85B2}">
      <text>
        <r>
          <rPr>
            <sz val="11"/>
            <color indexed="81"/>
            <rFont val="Tahoma"/>
            <family val="2"/>
          </rPr>
          <t xml:space="preserve">Políticas institucionales: Lineamientos dictados por el jerarca superior, que orientan la acción institucional, acorde con el marco jurídico aplicable.
</t>
        </r>
      </text>
    </comment>
    <comment ref="B37" authorId="0" shapeId="0" xr:uid="{DD87790B-561D-43BD-9059-6994634460F9}">
      <text>
        <r>
          <rPr>
            <sz val="11"/>
            <color indexed="81"/>
            <rFont val="Tahoma"/>
            <family val="2"/>
          </rPr>
          <t xml:space="preserve">Nombre utilizado para </t>
        </r>
        <r>
          <rPr>
            <b/>
            <u/>
            <sz val="11"/>
            <color indexed="81"/>
            <rFont val="Tahoma"/>
            <family val="2"/>
          </rPr>
          <t>agrupar</t>
        </r>
        <r>
          <rPr>
            <sz val="11"/>
            <color indexed="81"/>
            <rFont val="Tahoma"/>
            <family val="2"/>
          </rPr>
          <t xml:space="preserve"> los proyectos, programas o acciones del Plan de Desarrollo Municipal.
Algunos municipalidades las denominan Ejes, grupos, Dimensiones, entre otros nombres.  Favor incluir la agrupación mayor utilizada.
Estas áreas son las que se utilizarán en las matrices por programa.
</t>
        </r>
        <r>
          <rPr>
            <b/>
            <sz val="11"/>
            <color indexed="81"/>
            <rFont val="Tahoma"/>
            <family val="2"/>
          </rPr>
          <t>Ejemplo:</t>
        </r>
        <r>
          <rPr>
            <sz val="11"/>
            <color indexed="81"/>
            <rFont val="Tahoma"/>
            <family val="2"/>
          </rPr>
          <t xml:space="preserve"> Política social local, Infraestructura, Equipamiento, Servicios, Ordenamiento territorial, Desarrollo Institucional, Medio Ambiente, Calidad de Vida, Ciudad Funcional, etc.</t>
        </r>
      </text>
    </comment>
    <comment ref="C37" authorId="0" shapeId="0" xr:uid="{D3A8B822-AAB2-4FAA-9CA1-BA95C2601EF5}">
      <text>
        <r>
          <rPr>
            <b/>
            <sz val="8"/>
            <color indexed="81"/>
            <rFont val="Tahoma"/>
            <family val="2"/>
          </rPr>
          <t>PODRÍAN EXISTIR UNO O VARIOS OBJETIVOS ESTRATÉGICOS POR ÁEA.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11" authorId="0" shapeId="0" xr:uid="{193846D5-1D17-475F-8896-3E632C5CF816}">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1" authorId="0" shapeId="0" xr:uid="{9A38058B-4241-4C08-B68D-44B8D7FF28CC}">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preguntas ¿qué? y ¿para qué?
</t>
        </r>
      </text>
    </comment>
    <comment ref="E11" authorId="0" shapeId="0" xr:uid="{95E5C279-D54E-41F4-B859-8B18EBD0C648}">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1" authorId="0" shapeId="0" xr:uid="{7B0A6BAA-D9B6-4B17-819C-79EE36E9F86E}">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1" authorId="0" shapeId="0" xr:uid="{6F897D89-CE93-40F0-A73F-712A0069EC75}">
      <text>
        <r>
          <rPr>
            <b/>
            <sz val="10"/>
            <color indexed="81"/>
            <rFont val="Tahoma"/>
            <family val="2"/>
          </rPr>
          <t xml:space="preserve">Contraloría:
</t>
        </r>
        <r>
          <rPr>
            <sz val="10"/>
            <color indexed="81"/>
            <rFont val="Tahoma"/>
            <family val="2"/>
          </rPr>
          <t>Funcionario responsable del cumplimiento de la meta formulada.</t>
        </r>
      </text>
    </comment>
    <comment ref="O11" authorId="0" shapeId="0" xr:uid="{829CABFE-8B4E-4FA8-AF66-4DA27904661E}">
      <text>
        <r>
          <rPr>
            <sz val="11"/>
            <color indexed="81"/>
            <rFont val="Tahoma"/>
            <family val="2"/>
          </rPr>
          <t xml:space="preserve">01 Administración General; 
02 Auditoría Interna;
03 Administración de Inversiones Propias; 
04 Registro de deuda, fondos y aportes.
</t>
        </r>
      </text>
    </comment>
    <comment ref="I12" authorId="0" shapeId="0" xr:uid="{7D96FC38-ECE0-458B-966C-9219630700B1}">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2" authorId="0" shapeId="0" xr:uid="{FCABF506-FCD1-4ECE-A4B1-DA9EDFBD9DA7}">
      <text>
        <r>
          <rPr>
            <sz val="10"/>
            <color indexed="81"/>
            <rFont val="Tahoma"/>
            <family val="2"/>
          </rPr>
          <t>Columna con fórmula que muestra el porcentaje de la unidad de medida que se programa atender en el I semestre. NO SE DEBE ALTERAR.</t>
        </r>
      </text>
    </comment>
    <comment ref="K12" authorId="0" shapeId="0" xr:uid="{4A82CFFD-FEAF-4199-BAC8-9AAB30E0E6D5}">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2" authorId="0" shapeId="0" xr:uid="{F899AAE1-6855-40AB-950A-3BAC33CA9A3B}">
      <text>
        <r>
          <rPr>
            <sz val="10"/>
            <color indexed="81"/>
            <rFont val="Tahoma"/>
            <family val="2"/>
          </rPr>
          <t>Columna con fórmula que muestra el porcentaje de la unidad de medida que se programa atender en el II semestre. NO SE DEBE ALTERAR.</t>
        </r>
      </text>
    </comment>
    <comment ref="M12" authorId="0" shapeId="0" xr:uid="{F704A437-2624-4317-AB4B-A1681BB1A858}">
      <text>
        <r>
          <rPr>
            <sz val="10"/>
            <color indexed="81"/>
            <rFont val="Tahoma"/>
            <family val="2"/>
          </rPr>
          <t>CORRESPONDE AL NÚMERO DE METAS FORMULADAS. ESTA COLUMNA REFLEJA SIEMPRE EL 100% DE LO PROGRAMADO.  NO SE DEBE ALTERAR PUES CONTIENE FÓRMULAS.</t>
        </r>
      </text>
    </comment>
    <comment ref="A13" authorId="0" shapeId="0" xr:uid="{009A9BCD-8C74-4ADA-826D-8FC85612A101}">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84945BB4-67B8-4CE3-AF68-6120F3FA709B}">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3" authorId="0" shapeId="0" xr:uid="{483F73C1-EB55-4374-924E-EC35FEED9A42}">
      <text>
        <r>
          <rPr>
            <b/>
            <sz val="8"/>
            <color indexed="81"/>
            <rFont val="Tahoma"/>
            <family val="2"/>
          </rPr>
          <t>NUMERE LAS METAS PARA SER IDENTIFICADAS</t>
        </r>
      </text>
    </comment>
    <comment ref="G13" authorId="0" shapeId="0" xr:uid="{855D5E3E-7E87-4F4F-99D9-93986D3826A6}">
      <text>
        <r>
          <rPr>
            <b/>
            <sz val="8"/>
            <color indexed="81"/>
            <rFont val="Tahoma"/>
            <family val="2"/>
          </rPr>
          <t xml:space="preserve">Descripción de la meta
</t>
        </r>
      </text>
    </comment>
    <comment ref="J129" authorId="0" shapeId="0" xr:uid="{1B774110-E4B2-4CD4-8423-7CBBCA4CFBC2}">
      <text>
        <r>
          <rPr>
            <b/>
            <sz val="8"/>
            <color indexed="81"/>
            <rFont val="Tahoma"/>
            <family val="2"/>
          </rPr>
          <t>PORCENTAJES DE LAS METAS DEL PROGRAMA QUE SE PROGRAMAN ALCANZAR EN EL I SEMESTRE.</t>
        </r>
      </text>
    </comment>
    <comment ref="L129" authorId="0" shapeId="0" xr:uid="{053AE591-6A5A-4299-872B-1B53F6692333}">
      <text>
        <r>
          <rPr>
            <b/>
            <sz val="8"/>
            <color indexed="81"/>
            <rFont val="Tahoma"/>
            <family val="2"/>
          </rPr>
          <t>PORCENTAJES DE LAS METAS DEL PROGRAMA QUE SE PROGRAMAN ALCANZAR EN EL II SEMESTRE.</t>
        </r>
      </text>
    </comment>
    <comment ref="J130" authorId="0" shapeId="0" xr:uid="{ACED31BE-8132-4134-94DF-55CB322BDF57}">
      <text>
        <r>
          <rPr>
            <b/>
            <sz val="8"/>
            <color indexed="81"/>
            <rFont val="Tahoma"/>
            <family val="2"/>
          </rPr>
          <t>% DE LAS METAS DE LOS OBJETIVOS DE MEJORA QUE SE PROGRAMAN REALIZAR EN EL I SEMESTRE.</t>
        </r>
      </text>
    </comment>
    <comment ref="L130" authorId="0" shapeId="0" xr:uid="{BC3F7D40-0A8C-413D-AF60-5443CA9F826E}">
      <text>
        <r>
          <rPr>
            <b/>
            <sz val="8"/>
            <color indexed="81"/>
            <rFont val="Tahoma"/>
            <family val="2"/>
          </rPr>
          <t>% DE LAS METAS DE LOS OBJETIVOS DE MEJORA QUE SE PROGRAMAN REALIZAR EN EL II SEMESTRE.</t>
        </r>
      </text>
    </comment>
    <comment ref="J131" authorId="0" shapeId="0" xr:uid="{9D24FE57-7A8A-4AEB-AA61-9D6BB7044787}">
      <text>
        <r>
          <rPr>
            <b/>
            <sz val="8"/>
            <color indexed="81"/>
            <rFont val="Tahoma"/>
            <family val="2"/>
          </rPr>
          <t>% DE LAS METAS DE LOS OBJETIVOS OPERATIVOS QUE SE PROGRAMAN REALIZAR EN EL I SEMESTRE.</t>
        </r>
      </text>
    </comment>
    <comment ref="L131" authorId="0" shapeId="0" xr:uid="{DAAEECB6-5FB7-4D8E-A094-A76CD8DF3644}">
      <text>
        <r>
          <rPr>
            <b/>
            <sz val="8"/>
            <color indexed="81"/>
            <rFont val="Tahoma"/>
            <family val="2"/>
          </rPr>
          <t>% DE LAS METAS DE LOS OBJETIVOS OPERATIVOS QUE SE PROGRAMAN REALIZAR EN EL II SEMESTRE.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Flor de María Alfaro</author>
  </authors>
  <commentList>
    <comment ref="A12" authorId="0" shapeId="0" xr:uid="{740418DD-F680-4166-B236-EAD88672DD52}">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xr:uid="{E5F4E4BA-4112-4879-94C5-3943FA1CB211}">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xr:uid="{5DB6CCE7-AC62-4649-A44F-FAC2122ED21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xr:uid="{4456B4BC-2B76-496C-9FD3-9FE05D982B82}">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xr:uid="{590B09F0-BB4D-46AF-A0ED-A83D37528EEB}">
      <text>
        <r>
          <rPr>
            <b/>
            <sz val="10"/>
            <color indexed="81"/>
            <rFont val="Tahoma"/>
            <family val="2"/>
          </rPr>
          <t xml:space="preserve">Contraloría:
</t>
        </r>
        <r>
          <rPr>
            <sz val="10"/>
            <color indexed="81"/>
            <rFont val="Tahoma"/>
            <family val="2"/>
          </rPr>
          <t>Funcionario responsable del cumplimiento de la meta formulada.</t>
        </r>
      </text>
    </comment>
    <comment ref="I13" authorId="0" shapeId="0" xr:uid="{3D77569E-639F-4347-9E50-7D0D350DCAA3}">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B535DF39-0C14-4A77-B6D7-43A2050A33C9}">
      <text>
        <r>
          <rPr>
            <sz val="10"/>
            <color indexed="81"/>
            <rFont val="Tahoma"/>
            <family val="2"/>
          </rPr>
          <t>Columna con fórmula que muestra el porcentaje de la unidad de medida que se programa atender en el I semestre. NO SE DEBE ALTERAR.</t>
        </r>
      </text>
    </comment>
    <comment ref="K13" authorId="0" shapeId="0" xr:uid="{2C670F84-8508-4448-9508-F1CDE442B6F4}">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0AE2D3C0-713D-4AC8-A84C-1407657E4854}">
      <text>
        <r>
          <rPr>
            <sz val="10"/>
            <color indexed="81"/>
            <rFont val="Tahoma"/>
            <family val="2"/>
          </rPr>
          <t>Columna con fórmula que muestra el porcentaje de la unidad de medida que se programa atender en el II semestre. NO SE DEBE ALTERAR.</t>
        </r>
      </text>
    </comment>
    <comment ref="M13" authorId="0" shapeId="0" xr:uid="{4782F5FD-2C75-493A-9108-20E1ACA5C30A}">
      <text>
        <r>
          <rPr>
            <sz val="10"/>
            <color indexed="81"/>
            <rFont val="Tahoma"/>
            <family val="2"/>
          </rPr>
          <t>CORRESPONDE AL NÚMERO DE METAS FORMULADAS. ESTA COLUMNA REFLEJA SIEMPRE EL 100% DE LO PROGRAMADO.  NO SE DEBE ALTERAR PUES CONTIENE FÓRMULAS.</t>
        </r>
      </text>
    </comment>
    <comment ref="P13" authorId="0" shapeId="0" xr:uid="{6412DF14-F451-421E-ADA5-5233B058FD65}">
      <text>
        <r>
          <rPr>
            <b/>
            <sz val="8"/>
            <color indexed="81"/>
            <rFont val="Tahoma"/>
            <family val="2"/>
          </rPr>
          <t xml:space="preserve">ESTA COLUMNA ES NUEVA, SOLO SE LLENA PARA LAS METAS RELACIONADAS CON LOS SERVICIOS 09: EDUCATIVOS, CULTURALES Y DEPORTIVOS Y EL SERVICIO 31: APORTES EN ESPECIE PARA PROGRAMAS Y PROYECTOS.  ESCOGER OPCIONES DE LA LISTA DESPLEGABLE.  VER GUÍA PARA ELABORAR EL POA (WORD)
</t>
        </r>
      </text>
    </comment>
    <comment ref="A14" authorId="0" shapeId="0" xr:uid="{55EE2227-B52B-4E3C-A3CE-A702E06AC648}">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ADE7FD84-C0C4-4FA6-BCA6-A7D32DD7656F}">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xr:uid="{2EF14163-D37E-495E-9654-3EADCFA3778C}">
      <text>
        <r>
          <rPr>
            <b/>
            <sz val="8"/>
            <color indexed="81"/>
            <rFont val="Tahoma"/>
            <family val="2"/>
          </rPr>
          <t>NUMERE LA META PARA SER IDENTIFICADA</t>
        </r>
      </text>
    </comment>
    <comment ref="G14" authorId="0" shapeId="0" xr:uid="{9DF4BC76-85FC-4312-9FDB-05A4AE505D5A}">
      <text>
        <r>
          <rPr>
            <b/>
            <sz val="8"/>
            <color indexed="81"/>
            <rFont val="Tahoma"/>
            <family val="2"/>
          </rPr>
          <t xml:space="preserve">Descripción de la meta
</t>
        </r>
      </text>
    </comment>
    <comment ref="J22" authorId="0" shapeId="0" xr:uid="{844809C8-2900-4AE5-A597-B611A0BF99BC}">
      <text>
        <r>
          <rPr>
            <b/>
            <sz val="8"/>
            <color indexed="81"/>
            <rFont val="Tahoma"/>
            <family val="2"/>
          </rPr>
          <t>PORCENTAJES DE LAS METAS DEL PROGRAMA QUE SE PROGRAMAN ALCANZAR EN EL I SEMESTRE.</t>
        </r>
      </text>
    </comment>
    <comment ref="L22" authorId="0" shapeId="0" xr:uid="{EE0493AD-4B32-4512-9861-2DB56F34A74E}">
      <text>
        <r>
          <rPr>
            <b/>
            <sz val="8"/>
            <color indexed="81"/>
            <rFont val="Tahoma"/>
            <family val="2"/>
          </rPr>
          <t>PORCENTAJES DE LAS METAS DEL PROGRAMA QUE SE PROGRAMAN ALCANZAR EN EL II SEMESTRE.</t>
        </r>
      </text>
    </comment>
    <comment ref="J23" authorId="0" shapeId="0" xr:uid="{7E79A07D-9CF1-4691-901F-6EA2A6896166}">
      <text>
        <r>
          <rPr>
            <b/>
            <sz val="8"/>
            <color indexed="81"/>
            <rFont val="Tahoma"/>
            <family val="2"/>
          </rPr>
          <t>% DE LAS METAS DE LOS OBJETIVOS DE MEJORA QUE SE PROGRAMAN REALIZAR EN EL I SEMESTRE.</t>
        </r>
      </text>
    </comment>
    <comment ref="L23" authorId="0" shapeId="0" xr:uid="{BAF67D5A-D713-4ADB-A4AA-5BEDE586062D}">
      <text>
        <r>
          <rPr>
            <b/>
            <sz val="8"/>
            <color indexed="81"/>
            <rFont val="Tahoma"/>
            <family val="2"/>
          </rPr>
          <t>% DE LAS METAS DE LOS OBJETIVOS DE MEJORA QUE SE PROGRAMAN REALIZAR EN EL II SEMESTRE.</t>
        </r>
      </text>
    </comment>
    <comment ref="J24" authorId="0" shapeId="0" xr:uid="{6C013AC4-944F-4462-95ED-5191823F48B6}">
      <text>
        <r>
          <rPr>
            <b/>
            <sz val="8"/>
            <color indexed="81"/>
            <rFont val="Tahoma"/>
            <family val="2"/>
          </rPr>
          <t>% DE LAS METAS DE LOS OBJETIVOS OPERATIVOS QUE SE PROGRAMAN REALIZAR EN EL I SEMESTRE.</t>
        </r>
      </text>
    </comment>
    <comment ref="L24" authorId="0" shapeId="0" xr:uid="{6C12F7AE-11D3-4007-90C4-2C833AD57761}">
      <text>
        <r>
          <rPr>
            <b/>
            <sz val="8"/>
            <color indexed="81"/>
            <rFont val="Tahoma"/>
            <family val="2"/>
          </rPr>
          <t>% DE LAS METAS DE LOS OBJETIVOS OPERATIVOS QUE SE PROGRAMAN REALIZAR EN EL II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Flor de María Alfaro</author>
    <author>Luís Roberto Sánchez Salazar</author>
  </authors>
  <commentList>
    <comment ref="A12" authorId="0" shapeId="0" xr:uid="{6415A564-6DEC-4121-BB6C-C43A6BC779C3}">
      <text>
        <r>
          <rPr>
            <b/>
            <sz val="12"/>
            <color indexed="81"/>
            <rFont val="Tahoma"/>
            <family val="2"/>
          </rPr>
          <t xml:space="preserve">PLAN DE DESARROLLO MUNICIPAL: </t>
        </r>
        <r>
          <rPr>
            <sz val="12"/>
            <color indexed="81"/>
            <rFont val="Tahoma"/>
            <family val="2"/>
          </rPr>
          <t xml:space="preserve">PARA MUNICIPALIDADES Y CONCEJOS MUNICIPALES DE DISTRITO.
</t>
        </r>
        <r>
          <rPr>
            <b/>
            <sz val="12"/>
            <color indexed="81"/>
            <rFont val="Tahoma"/>
            <family val="2"/>
          </rPr>
          <t>PLAN ESTRATÉGICO O DE MEDIANO Y LARGO PLAZO:</t>
        </r>
        <r>
          <rPr>
            <sz val="12"/>
            <color indexed="81"/>
            <rFont val="Tahoma"/>
            <family val="2"/>
          </rPr>
          <t xml:space="preserve"> PARA FEDERACIONES, LIGAS, UNIONES Y OTRAS ENTIDADES DE CARÁCTER MUNICIPAL.
</t>
        </r>
      </text>
    </comment>
    <comment ref="D12" authorId="0" shapeId="0" xr:uid="{41E1403A-BC79-4E61-B421-427D2CC67794}">
      <text>
        <r>
          <rPr>
            <b/>
            <sz val="12"/>
            <color indexed="81"/>
            <rFont val="Tahoma"/>
            <family val="2"/>
          </rPr>
          <t>Contraloría:</t>
        </r>
        <r>
          <rPr>
            <sz val="12"/>
            <color indexed="81"/>
            <rFont val="Tahoma"/>
            <family val="2"/>
          </rPr>
          <t xml:space="preserve">
</t>
        </r>
        <r>
          <rPr>
            <b/>
            <sz val="12"/>
            <color indexed="81"/>
            <rFont val="Tahoma"/>
            <family val="2"/>
          </rPr>
          <t xml:space="preserve">Objetivo de mejora: </t>
        </r>
        <r>
          <rPr>
            <sz val="12"/>
            <color indexed="81"/>
            <rFont val="Tahoma"/>
            <family val="2"/>
          </rPr>
          <t xml:space="preserve">Finalidad que el programa o subprograma establece para el ejercicio presupuestario con el propósito de </t>
        </r>
        <r>
          <rPr>
            <u/>
            <sz val="12"/>
            <color indexed="81"/>
            <rFont val="Tahoma"/>
            <family val="2"/>
          </rPr>
          <t>mejorar sus procesos de producción</t>
        </r>
        <r>
          <rPr>
            <sz val="12"/>
            <color indexed="81"/>
            <rFont val="Tahoma"/>
            <family val="2"/>
          </rPr>
          <t xml:space="preserve">, coadyuvando al cumplimiento de las áreas estratégicas establecidas en el Plan de Desarrollo Municipal, así como al logro de los objetivos y metas definidos en procura de </t>
        </r>
        <r>
          <rPr>
            <u/>
            <sz val="12"/>
            <color indexed="81"/>
            <rFont val="Tahoma"/>
            <family val="2"/>
          </rPr>
          <t>mejorar su gestión</t>
        </r>
        <r>
          <rPr>
            <sz val="12"/>
            <color indexed="81"/>
            <rFont val="Tahoma"/>
            <family val="2"/>
          </rPr>
          <t xml:space="preserve">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t>
        </r>
        <r>
          <rPr>
            <b/>
            <sz val="12"/>
            <color indexed="81"/>
            <rFont val="Tahoma"/>
            <family val="2"/>
          </rPr>
          <t xml:space="preserve">Objetivo operativo: </t>
        </r>
        <r>
          <rPr>
            <sz val="12"/>
            <color indexed="81"/>
            <rFont val="Tahoma"/>
            <family val="2"/>
          </rPr>
          <t xml:space="preserve">Finalidad que el programa o subprograma establece para el ejercicio presupuestario, con el propósito de cumplir con el </t>
        </r>
        <r>
          <rPr>
            <u/>
            <sz val="12"/>
            <color indexed="81"/>
            <rFont val="Tahoma"/>
            <family val="2"/>
          </rPr>
          <t>desarrollo normal de sus proceso de producción</t>
        </r>
        <r>
          <rPr>
            <sz val="12"/>
            <color indexed="81"/>
            <rFont val="Tahoma"/>
            <family val="2"/>
          </rPr>
          <t xml:space="preserve">, coadyuvando al cumplimiento de actividades. Responde a las pregundas ¿qué? y ¿para qué?
</t>
        </r>
      </text>
    </comment>
    <comment ref="E12" authorId="0" shapeId="0" xr:uid="{315BE19E-59C9-4AD8-8FF3-2163A3DC2990}">
      <text>
        <r>
          <rPr>
            <b/>
            <sz val="12"/>
            <color indexed="81"/>
            <rFont val="Tahoma"/>
            <family val="2"/>
          </rPr>
          <t>Contraloría:</t>
        </r>
        <r>
          <rPr>
            <sz val="12"/>
            <color indexed="81"/>
            <rFont val="Tahoma"/>
            <family val="2"/>
          </rPr>
          <t xml:space="preserve">
</t>
        </r>
        <r>
          <rPr>
            <b/>
            <sz val="12"/>
            <color indexed="81"/>
            <rFont val="Tahoma"/>
            <family val="2"/>
          </rPr>
          <t xml:space="preserve">Meta: </t>
        </r>
        <r>
          <rPr>
            <sz val="12"/>
            <color indexed="81"/>
            <rFont val="Tahoma"/>
            <family val="2"/>
          </rPr>
          <t xml:space="preserve">Expresión concreta, cuantificable del </t>
        </r>
        <r>
          <rPr>
            <u/>
            <sz val="12"/>
            <color indexed="81"/>
            <rFont val="Tahoma"/>
            <family val="2"/>
          </rPr>
          <t>objetivo de mejora o específico</t>
        </r>
        <r>
          <rPr>
            <sz val="12"/>
            <color indexed="81"/>
            <rFont val="Tahoma"/>
            <family val="2"/>
          </rPr>
          <t xml:space="preserve"> previamente definido para el ejercicio presupuestario. Responde a las preguntas ¿Cómo?, ¿Cuánto? y ¿Cuándo?.</t>
        </r>
        <r>
          <rPr>
            <b/>
            <sz val="12"/>
            <color indexed="81"/>
            <rFont val="Tahoma"/>
            <family val="2"/>
          </rPr>
          <t xml:space="preserve">
NO SON ACTIVIDADES</t>
        </r>
        <r>
          <rPr>
            <sz val="12"/>
            <color indexed="81"/>
            <rFont val="Tahoma"/>
            <family val="2"/>
          </rPr>
          <t xml:space="preserve">
</t>
        </r>
      </text>
    </comment>
    <comment ref="H12" authorId="0" shapeId="0" xr:uid="{B581D53B-8F95-4CC7-834D-E5DBA7E86553}">
      <text>
        <r>
          <rPr>
            <b/>
            <sz val="12"/>
            <color indexed="81"/>
            <rFont val="Tahoma"/>
            <family val="2"/>
          </rPr>
          <t xml:space="preserve">INDICADOR: 
</t>
        </r>
        <r>
          <rPr>
            <sz val="12"/>
            <color indexed="81"/>
            <rFont val="Tahoma"/>
            <family val="2"/>
          </rPr>
          <t xml:space="preserve">Variable (cuantitativa o cualitativa) o relación entre variables que permite medir el grado de cumplimiento de la meta a evaluar y del respectivo objetivo.
</t>
        </r>
        <r>
          <rPr>
            <b/>
            <sz val="12"/>
            <color indexed="81"/>
            <rFont val="Tahoma"/>
            <family val="2"/>
          </rPr>
          <t>Ejemplo:</t>
        </r>
        <r>
          <rPr>
            <sz val="12"/>
            <color indexed="81"/>
            <rFont val="Tahoma"/>
            <family val="2"/>
          </rPr>
          <t xml:space="preserve">  </t>
        </r>
        <r>
          <rPr>
            <b/>
            <sz val="12"/>
            <color indexed="81"/>
            <rFont val="Tahoma"/>
            <family val="2"/>
          </rPr>
          <t>Meta:</t>
        </r>
        <r>
          <rPr>
            <sz val="12"/>
            <color indexed="81"/>
            <rFont val="Tahoma"/>
            <family val="2"/>
          </rPr>
          <t xml:space="preserve"> Recolectar 1200 toneladas de basura por año en el distrito de Lulek durante el periodo 2006.</t>
        </r>
        <r>
          <rPr>
            <b/>
            <sz val="12"/>
            <color indexed="81"/>
            <rFont val="Tahoma"/>
            <family val="2"/>
          </rPr>
          <t xml:space="preserve"> Indicador:</t>
        </r>
        <r>
          <rPr>
            <sz val="12"/>
            <color indexed="81"/>
            <rFont val="Tahoma"/>
            <family val="2"/>
          </rPr>
          <t xml:space="preserve"> Número de toneladas de basura recolectadas.
El resultado del indicador siempre debe ser igual a la unidad de medida de la meta.</t>
        </r>
      </text>
    </comment>
    <comment ref="N12" authorId="0" shapeId="0" xr:uid="{F44C2536-EC21-4E82-A56F-6EC8DBFB950C}">
      <text>
        <r>
          <rPr>
            <b/>
            <sz val="10"/>
            <color indexed="81"/>
            <rFont val="Tahoma"/>
            <family val="2"/>
          </rPr>
          <t xml:space="preserve">Contraloría:
</t>
        </r>
        <r>
          <rPr>
            <sz val="10"/>
            <color indexed="81"/>
            <rFont val="Tahoma"/>
            <family val="2"/>
          </rPr>
          <t>Funcionario responsable del cumplimiento de la meta formulada.</t>
        </r>
      </text>
    </comment>
    <comment ref="O12" authorId="0" shapeId="0" xr:uid="{6535C4A8-0F48-4350-9B6C-EC0A8A4823DF}">
      <text>
        <r>
          <rPr>
            <b/>
            <sz val="12"/>
            <color indexed="81"/>
            <rFont val="Tahoma"/>
            <family val="2"/>
          </rPr>
          <t>Contraloría:</t>
        </r>
        <r>
          <rPr>
            <sz val="12"/>
            <color indexed="81"/>
            <rFont val="Tahoma"/>
            <family val="2"/>
          </rPr>
          <t xml:space="preserve">
Se reflejará el grupo donde se ubica el proyecto al que se le formularon objetivos y metas y se le asignó contenido presupuestario.  Ejemplo:
01 Edificios
02 Vías de comunicación terrestre
03 Obras marítimas y fluviales
etc....
</t>
        </r>
      </text>
    </comment>
    <comment ref="P12" authorId="0" shapeId="0" xr:uid="{A32BEBF6-8DDD-4C7C-AA9E-67E5DE26FC88}">
      <text>
        <r>
          <rPr>
            <b/>
            <sz val="12"/>
            <color indexed="81"/>
            <rFont val="Tahoma"/>
            <family val="2"/>
          </rPr>
          <t xml:space="preserve">EDIFICIOS:
</t>
        </r>
        <r>
          <rPr>
            <sz val="12"/>
            <color indexed="81"/>
            <rFont val="Tahoma"/>
            <family val="2"/>
          </rPr>
          <t xml:space="preserve">  Salones comunales
  Centros de enseñanza
  Centros de salud
  Otros Edificios</t>
        </r>
        <r>
          <rPr>
            <b/>
            <sz val="12"/>
            <color indexed="81"/>
            <rFont val="Tahoma"/>
            <family val="2"/>
          </rPr>
          <t xml:space="preserve">
VÍAS DE COMUNICACIÓN:
</t>
        </r>
        <r>
          <rPr>
            <sz val="12"/>
            <color indexed="81"/>
            <rFont val="Tahoma"/>
            <family val="2"/>
          </rPr>
          <t xml:space="preserve">  Unidad Técnica de Gestión Vial  
  Mantenimiento rutinario red vial
  Mantenimiento periódico red vial
  Mejoramiento red vial
  Rehabilitación red vial
  Reconstrucción red vial
  Obras nuevas red vial
</t>
        </r>
        <r>
          <rPr>
            <b/>
            <sz val="12"/>
            <color indexed="81"/>
            <rFont val="Tahoma"/>
            <family val="2"/>
          </rPr>
          <t xml:space="preserve">
OBRAS MARÍTIMAS Y FLUVIALES
</t>
        </r>
        <r>
          <rPr>
            <sz val="12"/>
            <color indexed="81"/>
            <rFont val="Tahoma"/>
            <family val="2"/>
          </rPr>
          <t xml:space="preserve">  Díques
  Muelles
  Marinas
  Rompeolas
  Obras de defensa y protección
  Otras obras marítimas y fluviales</t>
        </r>
        <r>
          <rPr>
            <b/>
            <sz val="12"/>
            <color indexed="81"/>
            <rFont val="Tahoma"/>
            <family val="2"/>
          </rPr>
          <t xml:space="preserve">
OBRAS URBANÍSTICAS
  </t>
        </r>
        <r>
          <rPr>
            <sz val="12"/>
            <color indexed="81"/>
            <rFont val="Tahoma"/>
            <family val="2"/>
          </rPr>
          <t>Fraccionamiento y habilitación de terrenos
  Otras obras urbanísticas</t>
        </r>
        <r>
          <rPr>
            <b/>
            <sz val="12"/>
            <color indexed="81"/>
            <rFont val="Tahoma"/>
            <family val="2"/>
          </rPr>
          <t xml:space="preserve">
INSTALACIONES
</t>
        </r>
        <r>
          <rPr>
            <sz val="12"/>
            <color indexed="81"/>
            <rFont val="Tahoma"/>
            <family val="2"/>
          </rPr>
          <t xml:space="preserve">  Acueductos
  Alcantarillado pluvial
  Alcantarillado sanitario
  Alumbrado público
  Otras instalaciones</t>
        </r>
        <r>
          <rPr>
            <b/>
            <sz val="12"/>
            <color indexed="81"/>
            <rFont val="Tahoma"/>
            <family val="2"/>
          </rPr>
          <t xml:space="preserve">
OTROS PROYECTOS
  </t>
        </r>
        <r>
          <rPr>
            <sz val="12"/>
            <color indexed="81"/>
            <rFont val="Tahoma"/>
            <family val="2"/>
          </rPr>
          <t>Dirección Técnica y Estudios  
  Centros deportivos y recreativos
  Centros culturales
  Disposición de desechos sólidos
  Cementerios
  Parques y zonas verdes
  Tajos y canteras
  Otros proyectos</t>
        </r>
        <r>
          <rPr>
            <b/>
            <sz val="12"/>
            <color indexed="81"/>
            <rFont val="Tahoma"/>
            <family val="2"/>
          </rPr>
          <t xml:space="preserve">
OTROS FONDOS E INVERSIONES
</t>
        </r>
        <r>
          <rPr>
            <sz val="12"/>
            <color indexed="81"/>
            <rFont val="Tahoma"/>
            <family val="2"/>
          </rPr>
          <t xml:space="preserve"> Otros fondos e inversione</t>
        </r>
      </text>
    </comment>
    <comment ref="Q12" authorId="0" shapeId="0" xr:uid="{A325A78D-979A-4B8D-972B-8A661D68F301}">
      <text>
        <r>
          <rPr>
            <sz val="10"/>
            <color indexed="81"/>
            <rFont val="Tahoma"/>
            <family val="2"/>
          </rPr>
          <t>MONTO DEL PRESUPUESTO ASIGNADO A CADA META.</t>
        </r>
      </text>
    </comment>
    <comment ref="I13" authorId="0" shapeId="0" xr:uid="{7B6150F5-6D5C-4CC1-A60A-874ADE6FC7B1}">
      <text>
        <r>
          <rPr>
            <b/>
            <sz val="12"/>
            <color indexed="81"/>
            <rFont val="Tahoma"/>
            <family val="2"/>
          </rPr>
          <t>Contraloría:</t>
        </r>
        <r>
          <rPr>
            <sz val="12"/>
            <color indexed="81"/>
            <rFont val="Tahoma"/>
            <family val="2"/>
          </rPr>
          <t xml:space="preserve">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01E52FEF-F4ED-47FF-A620-42861DFAFE91}">
      <text>
        <r>
          <rPr>
            <sz val="10"/>
            <color indexed="81"/>
            <rFont val="Tahoma"/>
            <family val="2"/>
          </rPr>
          <t>Columna con fórmula que muestra el porcentaje de la unidad de medida que se programa atender en el I semestre. NO SE DEBE ALTERAR.</t>
        </r>
      </text>
    </comment>
    <comment ref="K13" authorId="0" shapeId="0" xr:uid="{74BC594F-A823-43E8-A468-91A2D4C575C5}">
      <text>
        <r>
          <rPr>
            <b/>
            <sz val="11"/>
            <color indexed="81"/>
            <rFont val="Tahoma"/>
            <family val="2"/>
          </rPr>
          <t>Contraloría:</t>
        </r>
        <r>
          <rPr>
            <sz val="11"/>
            <color indexed="81"/>
            <rFont val="Tahoma"/>
            <family val="2"/>
          </rPr>
          <t xml:space="preserve">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BC6116D8-553D-4B2D-805A-0B61AB1BE80D}">
      <text>
        <r>
          <rPr>
            <sz val="10"/>
            <color indexed="81"/>
            <rFont val="Tahoma"/>
            <family val="2"/>
          </rPr>
          <t>Columna con fórmula que muestra el porcentaje de la unidad de medida que se programa atender en el II semestre. NO SE DEBE ALTERAR.</t>
        </r>
      </text>
    </comment>
    <comment ref="A14" authorId="0" shapeId="0" xr:uid="{9112092C-0DA2-44DF-97CA-65F85A2FD229}">
      <text>
        <r>
          <rPr>
            <b/>
            <sz val="12"/>
            <color indexed="81"/>
            <rFont val="Tahoma"/>
            <family val="2"/>
          </rPr>
          <t xml:space="preserve">Area estratégica: </t>
        </r>
        <r>
          <rPr>
            <sz val="12"/>
            <color indexed="81"/>
            <rFont val="Tahoma"/>
            <family val="2"/>
          </rPr>
          <t>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A5F881EC-56A3-4281-86D4-ABAEE4124931}">
      <text>
        <r>
          <rPr>
            <sz val="12"/>
            <color indexed="81"/>
            <rFont val="Tahoma"/>
            <family val="2"/>
          </rPr>
          <t xml:space="preserve">Escoga </t>
        </r>
        <r>
          <rPr>
            <b/>
            <sz val="12"/>
            <color indexed="81"/>
            <rFont val="Tahoma"/>
            <family val="2"/>
          </rPr>
          <t>1 Mejora</t>
        </r>
        <r>
          <rPr>
            <sz val="12"/>
            <color indexed="81"/>
            <rFont val="Tahoma"/>
            <family val="2"/>
          </rPr>
          <t xml:space="preserve"> (si la meta responde a un objetivo de mejora) o </t>
        </r>
        <r>
          <rPr>
            <b/>
            <sz val="12"/>
            <color indexed="81"/>
            <rFont val="Tahoma"/>
            <family val="2"/>
          </rPr>
          <t>2 Operativo</t>
        </r>
        <r>
          <rPr>
            <sz val="12"/>
            <color indexed="81"/>
            <rFont val="Tahoma"/>
            <family val="2"/>
          </rPr>
          <t xml:space="preserve"> (si la meta responde a un objetivo operativo)</t>
        </r>
      </text>
    </comment>
    <comment ref="F14" authorId="0" shapeId="0" xr:uid="{2E5DCAF0-F38D-4673-93C6-D7F87E193825}">
      <text>
        <r>
          <rPr>
            <b/>
            <sz val="8"/>
            <color indexed="81"/>
            <rFont val="Tahoma"/>
            <family val="2"/>
          </rPr>
          <t>NUMERE LA META PARA SER IDENTIFICADA</t>
        </r>
      </text>
    </comment>
    <comment ref="G14" authorId="0" shapeId="0" xr:uid="{2C6015D9-A9BF-4542-A954-2106A742315B}">
      <text>
        <r>
          <rPr>
            <b/>
            <sz val="11"/>
            <color indexed="81"/>
            <rFont val="Tahoma"/>
            <family val="2"/>
          </rPr>
          <t xml:space="preserve">Descripción de la meta
</t>
        </r>
      </text>
    </comment>
    <comment ref="J14" authorId="1" shapeId="0" xr:uid="{033C029D-72A7-4CBA-BFE7-608450BAA723}">
      <text>
        <r>
          <rPr>
            <b/>
            <sz val="9"/>
            <color indexed="81"/>
            <rFont val="Tahoma"/>
            <family val="2"/>
          </rPr>
          <t>Luís Roberto Sánchez Salazar:</t>
        </r>
        <r>
          <rPr>
            <sz val="9"/>
            <color indexed="81"/>
            <rFont val="Tahoma"/>
            <family val="2"/>
          </rPr>
          <t xml:space="preserve">
</t>
        </r>
      </text>
    </comment>
    <comment ref="J38" authorId="0" shapeId="0" xr:uid="{C0DB25EC-98DD-4E18-B3BE-66459A540250}">
      <text>
        <r>
          <rPr>
            <b/>
            <sz val="8"/>
            <color indexed="81"/>
            <rFont val="Tahoma"/>
            <family val="2"/>
          </rPr>
          <t>PORCENTAJES DE LAS METAS DEL PROGRAMA QUE SE PROGRAMAN ALCANZAR EN EL I SEMESTRE.</t>
        </r>
      </text>
    </comment>
    <comment ref="L38" authorId="0" shapeId="0" xr:uid="{8D5D04C7-89F5-4B62-B173-BA2A04C72360}">
      <text>
        <r>
          <rPr>
            <b/>
            <sz val="8"/>
            <color indexed="81"/>
            <rFont val="Tahoma"/>
            <family val="2"/>
          </rPr>
          <t>PORCENTAJES DE LAS METAS DEL PROGRAMA QUE SE PROGRAMAN ALCANZAR EN EL II SEMESTRE.</t>
        </r>
      </text>
    </comment>
    <comment ref="J39" authorId="0" shapeId="0" xr:uid="{51165A89-97A2-478D-8739-FE3EA7C25979}">
      <text>
        <r>
          <rPr>
            <b/>
            <sz val="8"/>
            <color indexed="81"/>
            <rFont val="Tahoma"/>
            <family val="2"/>
          </rPr>
          <t>% DE LAS METAS DE LOS OBJETIVOS DE MEJORA QUE SE PROGRAMAN REALIZAR EN EL I SEMESTRE.</t>
        </r>
      </text>
    </comment>
    <comment ref="L39" authorId="0" shapeId="0" xr:uid="{E5C877D9-B119-4D65-9F5C-891E939B56F1}">
      <text>
        <r>
          <rPr>
            <b/>
            <sz val="8"/>
            <color indexed="81"/>
            <rFont val="Tahoma"/>
            <family val="2"/>
          </rPr>
          <t>% DE LAS METAS DE LOS OBJETIVOS DE MEJORA QUE SE PROGRAMAN REALIZAR EN EL II SEMESTRE.</t>
        </r>
      </text>
    </comment>
    <comment ref="J40" authorId="0" shapeId="0" xr:uid="{3ADDFEE7-B45B-4BE3-89CB-57FDF03C8BAB}">
      <text>
        <r>
          <rPr>
            <b/>
            <sz val="8"/>
            <color indexed="81"/>
            <rFont val="Tahoma"/>
            <family val="2"/>
          </rPr>
          <t>% DE LAS METAS DE LOS OBJETIVOS OPERATIVOS QUE SE PROGRAMAN REALIZAR EN EL I SEMESTRE.</t>
        </r>
      </text>
    </comment>
    <comment ref="L40" authorId="0" shapeId="0" xr:uid="{5AB81B64-EDD7-4CFD-8036-4D1FB4623A12}">
      <text>
        <r>
          <rPr>
            <b/>
            <sz val="8"/>
            <color indexed="81"/>
            <rFont val="Tahoma"/>
            <family val="2"/>
          </rPr>
          <t>% DE LAS METAS DE LOS OBJETIVOS OPERATIVOS QUE SE PROGRAMAN REALIZAR EN EL II SEMESTRE.</t>
        </r>
      </text>
    </comment>
  </commentList>
</comments>
</file>

<file path=xl/sharedStrings.xml><?xml version="1.0" encoding="utf-8"?>
<sst xmlns="http://schemas.openxmlformats.org/spreadsheetml/2006/main" count="455" uniqueCount="208">
  <si>
    <t xml:space="preserve">MARCO GENERAL </t>
  </si>
  <si>
    <t>(Aspectos estratégicos generales)</t>
  </si>
  <si>
    <t>1. Nombre de la institución.</t>
  </si>
  <si>
    <t>Municipalidad de Orotina</t>
  </si>
  <si>
    <t>2. Año del POA.</t>
  </si>
  <si>
    <t>3. Marco filosófico institucional.</t>
  </si>
  <si>
    <t xml:space="preserve">    3.1 Misión:</t>
  </si>
  <si>
    <t>La Municipalidad de Orotina es el gobierno local, que propicia el desarrollo social y económico en forma integral y sostenida de las personas, con una activa participación ciudadana y comprometidos con el ambiente.</t>
  </si>
  <si>
    <t xml:space="preserve">    3.2 Visión:</t>
  </si>
  <si>
    <t>La Municipalidad de Orotina, será un gobierno local que promueva el desarrollo social, cultural, económico y ambiental de la comunidad de manera sostenida, con una gestión eficiente, transparente y participativa, posicionada como una ciudad moderna, segura, inclusiva y saludable.</t>
  </si>
  <si>
    <t xml:space="preserve">    3.3 Políticas institucionales:</t>
  </si>
  <si>
    <t>El desarrollo del cantón de Orotina, no debe planificarse en forma aislada sino que deberá considerar el desarrollo integral regional del Pacífico Central en concordancia con el Plan Nacional de Desarrollo establecido al efecto.</t>
  </si>
  <si>
    <t>Se fortalecerá el papel de la Municipalidad como Gobierno Local, a través del establecimiento de coordinaciones interinstitucionales, que den valor agregado y relevancia a la autonomía municipal.</t>
  </si>
  <si>
    <t>La acción institucional estará orientada prioritariamente a contribuir con el desarrollo integral del orotinense, en coordinación con acciones que fomenten la participación ciudadana.</t>
  </si>
  <si>
    <t>Se deberá garantizar que los servicios públicos municipales se brinden oportunamente, con cobertura que se amplíe paulatinamente en la extensión del cantón y se dé bajo estándares de calidad aceptable o superior.</t>
  </si>
  <si>
    <t>El desarrollo urbano del cantón se dará en armonía con el ambiente, el progreso de su gente, dentro de un modelo de desarrollo sostenible.</t>
  </si>
  <si>
    <t>La gestión municipal se regirá por una administración eficiente de los recursos regirá, promoviendo la razonabilidad impositiva y de tasas, el incremento en la productividad del trabajo, la racionalidad del gasto, y la adecuada retribución de los ingresos, bajo un marco laboral de compromiso con la comunidad.</t>
  </si>
  <si>
    <t>El desempeño institucional será medido en función de resultados y su comunicado se dará a través de los instrumentos de rendición de cuentas con estrategias de información y comunicación veraces que sirvan para crear opinión en la comunidad.</t>
  </si>
  <si>
    <t>Propiciar la promoción de la salud, el auge cultural y el deporte como medios necesarios y complementarios a las necesidades de desarrollo económico de los habitantes del cantón.</t>
  </si>
  <si>
    <t>4. Plan de Desarrollo Municipal.</t>
  </si>
  <si>
    <t>Nombre del Área estratégica</t>
  </si>
  <si>
    <t>Objetivo (s)  Estratégico (s) del Área</t>
  </si>
  <si>
    <t xml:space="preserve">Desarrollo Institucional </t>
  </si>
  <si>
    <t>Equipamiento cantonal</t>
  </si>
  <si>
    <t>Medio Ambiente</t>
  </si>
  <si>
    <t>Ordenamiento territorial</t>
  </si>
  <si>
    <t>Política social</t>
  </si>
  <si>
    <t>Desarrollo económico</t>
  </si>
  <si>
    <t>Servicios públicos</t>
  </si>
  <si>
    <t xml:space="preserve">infraestructura vial </t>
  </si>
  <si>
    <t>5. Observaciones.</t>
  </si>
  <si>
    <t>La aprobación del Plan de Desarrollo Municipal se dio por parte del Concejo Municipal de Orotina, en el Acta de Sesión ordinaria No. 175 del 21 de mayo del año 2008, en su Artículo V, aparte 1 inciso 2, según lo establecen los artículo 13 inciso a) y k) y el artículo 17 inciso e) y l), ambos del Código Municipal</t>
  </si>
  <si>
    <t>Elaborado por:</t>
  </si>
  <si>
    <t>Jeffrey Valerio Castro</t>
  </si>
  <si>
    <t>Fecha:</t>
  </si>
  <si>
    <t>PLAN OPERATIVO ANUAL</t>
  </si>
  <si>
    <t>MATRIZ DE DESEMPEÑO PROGRAMÁTICO</t>
  </si>
  <si>
    <t>PLANIFICACIÓN ESTRATÉGICA</t>
  </si>
  <si>
    <t>PLANIFICACIÓN OPERATIVA ANUAL</t>
  </si>
  <si>
    <t>PLAN DE DESARROLLO MUNICIPAL</t>
  </si>
  <si>
    <t>PROGRAMA</t>
  </si>
  <si>
    <t>PROYECTO</t>
  </si>
  <si>
    <t>OBJETIVOS DE MEJORA Y/O OPERATIVOS</t>
  </si>
  <si>
    <t>META</t>
  </si>
  <si>
    <t>INDICADOR</t>
  </si>
  <si>
    <t>PROGRAMACIÓN DE LA META</t>
  </si>
  <si>
    <t>FUNCIONARIO RESPONSABLE</t>
  </si>
  <si>
    <t>ACTIVIDAD</t>
  </si>
  <si>
    <t>ASIGNACIÓN PRESUPUESTARIA POR META</t>
  </si>
  <si>
    <t>I semestre</t>
  </si>
  <si>
    <t>%</t>
  </si>
  <si>
    <t>II semestre</t>
  </si>
  <si>
    <t>% de la meta a alcanzar</t>
  </si>
  <si>
    <t>I SEMESTRE</t>
  </si>
  <si>
    <t>II SEMESTRE</t>
  </si>
  <si>
    <t>AREA ESTRATÉGICA</t>
  </si>
  <si>
    <t>Código</t>
  </si>
  <si>
    <t>No.</t>
  </si>
  <si>
    <t>Descripción</t>
  </si>
  <si>
    <t>Sem</t>
  </si>
  <si>
    <t>Atender necesidades de la administración relacionadas con los recursos materiales y de servicios para el buen funcionamiento</t>
  </si>
  <si>
    <t>Mejora</t>
  </si>
  <si>
    <t>Atención de contratación de Produs para elaboración del Plan Regulador, orden de compra 570</t>
  </si>
  <si>
    <t>Servicios cancelados</t>
  </si>
  <si>
    <t xml:space="preserve">Margot Montero Jiménez, alcaldesa </t>
  </si>
  <si>
    <t>Administración General</t>
  </si>
  <si>
    <t>Operativo</t>
  </si>
  <si>
    <t>Atender compromiso con empresa Comercial y competencia en maquinaria S.A, orden de compra 528</t>
  </si>
  <si>
    <t>Trasladar de Recursos asignados por ley a las diferentes Instituciones</t>
  </si>
  <si>
    <t>Transferencia de recursos a CNE en cumplimiento a la ley 8488 periodo 2018</t>
  </si>
  <si>
    <t>Porcentaje de giro de Transferencia realizado</t>
  </si>
  <si>
    <t>Juan Vargas Bolaños, contador</t>
  </si>
  <si>
    <t>Registro de deuda, fondos y aportes</t>
  </si>
  <si>
    <t>Transferencia de recursos a las Juntas de Administrativa del Colegio Ricardo Castro y Junta de educación Escuela primo Vargas Valverde</t>
  </si>
  <si>
    <t>Equipamiento para la brigada de emergencias Municipal (10 cascos, 10 chalecos 4 conos, 25 rótulos de señalización, 2 botiquines, 1 férula, cinturón para camilla, férula de tracción</t>
  </si>
  <si>
    <t>Equipos adquiridos</t>
  </si>
  <si>
    <t>Jennifer Chaves Cubillo, Encargada RRHH</t>
  </si>
  <si>
    <t>Atender las nacesidades relacionadas con Recurso Humano</t>
  </si>
  <si>
    <t xml:space="preserve">Cancelación prestaciones legales a Xinia Brenes Campos por su jubiliación </t>
  </si>
  <si>
    <t>Equipo adquirido</t>
  </si>
  <si>
    <t xml:space="preserve">Contratación de servicio de armado de muebles </t>
  </si>
  <si>
    <t>Servicios contratados</t>
  </si>
  <si>
    <t>Karla Lara Arias, encardada de servicios generales</t>
  </si>
  <si>
    <t>Trasladar recursos asignados por ley a las diferentes Instituciones</t>
  </si>
  <si>
    <t>Devolución de sobrante de proyecto puente Cebadilla</t>
  </si>
  <si>
    <t>SUBTOTALES</t>
  </si>
  <si>
    <t>TOTAL POR PROGRAMA</t>
  </si>
  <si>
    <t>Metas de Objetivos de Mejora</t>
  </si>
  <si>
    <t>Metas de Objetivos Operativos</t>
  </si>
  <si>
    <t>Metas formuladas para el programa</t>
  </si>
  <si>
    <t>PLANIFICACIÓN OPERATIVA</t>
  </si>
  <si>
    <t>SERVICIOS</t>
  </si>
  <si>
    <t>I Semestre</t>
  </si>
  <si>
    <t>II Semestre</t>
  </si>
  <si>
    <t>División de servicios</t>
  </si>
  <si>
    <t xml:space="preserve"> 09 - 31</t>
  </si>
  <si>
    <t>Atender las necesidades de infraestructura del edificio Munical</t>
  </si>
  <si>
    <t>Compra e instalación de tanque para el edificio Municipal</t>
  </si>
  <si>
    <t>Obra planificada vrs obra realizada</t>
  </si>
  <si>
    <t>17 Mantenimiento de edificios</t>
  </si>
  <si>
    <t>otros</t>
  </si>
  <si>
    <t>Instalación de planta eléctrica en el edificio Municipal</t>
  </si>
  <si>
    <t>Jean carlos Vargas León</t>
  </si>
  <si>
    <t>Remodelación de plataforma de servicios Municipales y oficina de Director de Planificación de Desarrollo Territorial</t>
  </si>
  <si>
    <t>Atender las necesidade relacionadas con el arte, la cultura, recreación y el deporte</t>
  </si>
  <si>
    <t>Reforzar la meta P2-39 relacionada con Festival de Navidad y Festival de Reyes (gastos de alimentación, obras de teatro, actividad con niños y actividad bailable fin de año),</t>
  </si>
  <si>
    <t>Benjamín Rodríguez Vega, promotor de desarrollo</t>
  </si>
  <si>
    <t>09 Educativos, culturales y deportivos</t>
  </si>
  <si>
    <t>Mejoramiento de la red vial cantonal</t>
  </si>
  <si>
    <t>Compra de materiales para la atención emergencias cantonales</t>
  </si>
  <si>
    <t xml:space="preserve">Ing. Javier Umaña Durán, gestión vial </t>
  </si>
  <si>
    <t>06 Acueductos</t>
  </si>
  <si>
    <t>Atender las necesidades de relaciondas con medio ambiente</t>
  </si>
  <si>
    <t>Adquisición de rotulación para áreas protegidas , cuencas, árboles autoctonos</t>
  </si>
  <si>
    <t>Ing. Keilor García Alvarado</t>
  </si>
  <si>
    <t>25 Protección del medio ambiente</t>
  </si>
  <si>
    <t>Atender necesidadesde los servicios Municipales relacionadas con los recursos materiales y de servicios del servicio de Basura</t>
  </si>
  <si>
    <t>Reforzar la partida presupuestaria para cumplir con las obligaciones del Contrato para la recolección, transporte, tratamiento y disposición de residuos solidos ordinarios del cantón de Orotina</t>
  </si>
  <si>
    <t>Ing. Adrian Laurent Solano</t>
  </si>
  <si>
    <t>02 Recolección de basura</t>
  </si>
  <si>
    <t>GRUPOS</t>
  </si>
  <si>
    <t>SUBGRUPOS</t>
  </si>
  <si>
    <t>Desarrollar infraestructura para el desarrollo del cantón de Orotina</t>
  </si>
  <si>
    <t>Cancelación de Honorarios profesionales del Proyecto Transformación del Campo Ferial a Campus Deportivo ,orden de compra 619.</t>
  </si>
  <si>
    <t>Arq. Jean Carlo Alpízar, Desarrollo Urbano</t>
  </si>
  <si>
    <t>06 Otros proyectos</t>
  </si>
  <si>
    <t>Otros proyectos</t>
  </si>
  <si>
    <t xml:space="preserve">Cancelación de servicios de inspección al señor Rafael Rodolfo Mejias por obra contratada, orden de compra 504 </t>
  </si>
  <si>
    <t>7 Otros proyectos</t>
  </si>
  <si>
    <t xml:space="preserve">Atender programas sociales de impacto en el cantón </t>
  </si>
  <si>
    <t>Reforzar meta P3-02 Brindar programa para la red de cuido Adulto Mayot (CONAPAM)  especificamente en gastos de alimentación y compra de suplementos alimenticios y pañales, orden de compra 537</t>
  </si>
  <si>
    <t>Cantidad de beneficiarios antendidos</t>
  </si>
  <si>
    <t>Atender compromiso con la señora Maria Gabriela Vargas Ramirez, trabajadora social contratada, orden de compra 565</t>
  </si>
  <si>
    <t>Atender compromiso con la Acabados para la construcción APC Alcides Baltodano S.A, orden de compra 571</t>
  </si>
  <si>
    <t>Atender compromiso con la Acabados para la construcción APC Alcides Baltodano S.A por la construcción nueva plazoleta, parque, play y entorno del mercado municipal y conector plazoleta bulevar, orden de compra 497</t>
  </si>
  <si>
    <t>Aportes en especies para proyectos comunitarios</t>
  </si>
  <si>
    <t>Remodelación de bodega y anden de ferrocarril para desarrollar proyecto de comercio, artesanías y desarrollo de la cultura</t>
  </si>
  <si>
    <t>Reparación de máquina del tren (pintura) por obra contratada</t>
  </si>
  <si>
    <t>Construcción de área de juegos y mobiliario urbano en Villa Los Reyes</t>
  </si>
  <si>
    <t>Atender necesidadesde los servicios Municipales relacionadas con los recursos materiales y del Acuedcuto</t>
  </si>
  <si>
    <t xml:space="preserve">Cancelación de factura de la contratación de las obras complementarias a los tanques nuevos </t>
  </si>
  <si>
    <t>Contratación de empresa para realizar diseño de obras para dar soporte a estructura de portante de tubría en Molenillos</t>
  </si>
  <si>
    <t>Compra de tubería de polietileno</t>
  </si>
  <si>
    <t>Atender necesidadesde los servicios Municipales relacionadas con los recursos materiales del servicios de Parques y Obras de Ornato</t>
  </si>
  <si>
    <t>Aporte de contenido presupuestario para continuar con el contrato de parques y obras de ornato</t>
  </si>
  <si>
    <t xml:space="preserve">Recursos cancelados </t>
  </si>
  <si>
    <t>05 Parques y obras de ornato</t>
  </si>
  <si>
    <t>Mejoramiento de la superficie de ruedo</t>
  </si>
  <si>
    <t>Mantenimiento y reparación de equipo de producción orden de compra 527</t>
  </si>
  <si>
    <t>Ing. Javier Umaña Duran, infraestructura Vial</t>
  </si>
  <si>
    <t>Unidad Técnica de Gestión Vial</t>
  </si>
  <si>
    <t>Repuestos y accesorios (comercial de potencia y maquinaria) orden de compra 528</t>
  </si>
  <si>
    <t>Mantenimiento y reparación de equipo de producción (Maquinaria y Tractores LTDA) orden de compra 508</t>
  </si>
  <si>
    <t>8 Otros proyectos</t>
  </si>
  <si>
    <t>Mantenimiento y reparación de equipo de transporte (Purdy Motor) orden de compra 427</t>
  </si>
  <si>
    <t>9 Otros proyectos</t>
  </si>
  <si>
    <t>Materiales y productos minerales y asfalticos (Corporación Comercial Industrial el LAGAR)</t>
  </si>
  <si>
    <t>10 Otros proyectos</t>
  </si>
  <si>
    <t>Reintegro de recursos a la meta P3-27 relacionada con la reconstrucción de puente Cuesta Blanca</t>
  </si>
  <si>
    <t>11 Otros proyectos</t>
  </si>
  <si>
    <t>Compra de plancha Vibratoria</t>
  </si>
  <si>
    <t>12 Otros proyectos</t>
  </si>
  <si>
    <t>Atención de proyectos por administración (combustibles y lubricantes)</t>
  </si>
  <si>
    <t>13 Otros proyectos</t>
  </si>
  <si>
    <r>
      <t xml:space="preserve">PROGRAMA I: </t>
    </r>
    <r>
      <rPr>
        <sz val="8"/>
        <rFont val="Arial"/>
        <family val="2"/>
      </rPr>
      <t>DIRECCIÓN Y ADMINISTRACIÓN GENERAL</t>
    </r>
  </si>
  <si>
    <r>
      <t xml:space="preserve">MISIÓN:  </t>
    </r>
    <r>
      <rPr>
        <sz val="8"/>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</si>
  <si>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8"/>
        <rFont val="Arial"/>
        <family val="2"/>
      </rPr>
      <t>Acciones Administrativas</t>
    </r>
  </si>
  <si>
    <r>
      <t xml:space="preserve">PROGRAMA II: </t>
    </r>
    <r>
      <rPr>
        <sz val="8"/>
        <rFont val="Arial"/>
        <family val="2"/>
      </rPr>
      <t>SERVICIOS COMUNITARIOS</t>
    </r>
  </si>
  <si>
    <r>
      <t xml:space="preserve">MISIÓN:  </t>
    </r>
    <r>
      <rPr>
        <sz val="8"/>
        <rFont val="Arial"/>
        <family val="2"/>
      </rPr>
      <t>Brindar servicios a la comunidad con el fin de satisfacer sus necesidades.</t>
    </r>
  </si>
  <si>
    <r>
      <t xml:space="preserve">Producción final: </t>
    </r>
    <r>
      <rPr>
        <sz val="8"/>
        <rFont val="Arial"/>
        <family val="2"/>
      </rPr>
      <t>Servicios comunitarios</t>
    </r>
  </si>
  <si>
    <r>
      <t xml:space="preserve">PROGRAMA III: </t>
    </r>
    <r>
      <rPr>
        <sz val="8"/>
        <rFont val="Arial"/>
        <family val="2"/>
      </rPr>
      <t>INVERSIONES</t>
    </r>
  </si>
  <si>
    <r>
      <t xml:space="preserve">MISIÓN:  </t>
    </r>
    <r>
      <rPr>
        <sz val="8"/>
        <rFont val="Arial"/>
        <family val="2"/>
      </rPr>
      <t>Desarrollar proyectos de inversión a favor de la comunidad con el fin de satisfacer sus necesidades.</t>
    </r>
  </si>
  <si>
    <r>
      <t>Producción final:</t>
    </r>
    <r>
      <rPr>
        <sz val="8"/>
        <rFont val="Arial"/>
        <family val="2"/>
      </rPr>
      <t xml:space="preserve"> Proyectos de inversión</t>
    </r>
  </si>
  <si>
    <t>P1-52</t>
  </si>
  <si>
    <t>P1-53</t>
  </si>
  <si>
    <t>P1-54</t>
  </si>
  <si>
    <t>P1-55</t>
  </si>
  <si>
    <t>P1-56</t>
  </si>
  <si>
    <t>P1-57</t>
  </si>
  <si>
    <t>P1-58</t>
  </si>
  <si>
    <t>P1-59</t>
  </si>
  <si>
    <t>P2-49</t>
  </si>
  <si>
    <t>P2-50</t>
  </si>
  <si>
    <t>P2-51</t>
  </si>
  <si>
    <t>P2-39</t>
  </si>
  <si>
    <t>P2-53</t>
  </si>
  <si>
    <t>P2-06</t>
  </si>
  <si>
    <t>P3-70</t>
  </si>
  <si>
    <t>P3-71</t>
  </si>
  <si>
    <t>P3-02</t>
  </si>
  <si>
    <t>P3-72</t>
  </si>
  <si>
    <t>P3-73</t>
  </si>
  <si>
    <t>P3-74</t>
  </si>
  <si>
    <t>P3-75</t>
  </si>
  <si>
    <t>P3-76</t>
  </si>
  <si>
    <t>P3-77</t>
  </si>
  <si>
    <t>P3-78</t>
  </si>
  <si>
    <t>P3-79</t>
  </si>
  <si>
    <t>P3-46</t>
  </si>
  <si>
    <t>P3-80</t>
  </si>
  <si>
    <t>P3-81</t>
  </si>
  <si>
    <t>P3-82</t>
  </si>
  <si>
    <t>P3-83</t>
  </si>
  <si>
    <t>P3-27</t>
  </si>
  <si>
    <t>P3-84</t>
  </si>
  <si>
    <t>P3-85</t>
  </si>
  <si>
    <t>P3-86</t>
  </si>
  <si>
    <t>P3-87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</si>
</sst>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0"/>
    <numFmt numFmtId="166" formatCode="_(* #,##0_);_(* \(#,##0\);_(* &quot;-&quot;??_);_(@_)"/>
  </numFmts>
  <fonts count="23" x14ac:knownFonts="1">
    <font>
      <sz val="11"/>
      <color theme="1"/>
      <name val="Calibri"/>
      <family val="2"/>
      <scheme val="minor"/>
    </font>
    <font>
      <sz val="11"/>
      <color theme="1"/>
      <name val="Calibri"/>
      <family val="2"/>
      <scheme val="minor"/>
    </font>
    <font>
      <sz val="11"/>
      <color indexed="81"/>
      <name val="Tahoma"/>
      <family val="2"/>
    </font>
    <font>
      <b/>
      <u/>
      <sz val="11"/>
      <color indexed="81"/>
      <name val="Tahoma"/>
      <family val="2"/>
    </font>
    <font>
      <b/>
      <sz val="11"/>
      <color indexed="81"/>
      <name val="Tahoma"/>
      <family val="2"/>
    </font>
    <font>
      <b/>
      <sz val="8"/>
      <color indexed="81"/>
      <name val="Tahoma"/>
      <family val="2"/>
    </font>
    <font>
      <sz val="8"/>
      <name val="Calibri"/>
      <family val="2"/>
    </font>
    <font>
      <b/>
      <sz val="12"/>
      <color indexed="81"/>
      <name val="Tahoma"/>
      <family val="2"/>
    </font>
    <font>
      <sz val="12"/>
      <color indexed="81"/>
      <name val="Tahoma"/>
      <family val="2"/>
    </font>
    <font>
      <u/>
      <sz val="12"/>
      <color indexed="81"/>
      <name val="Tahoma"/>
      <family val="2"/>
    </font>
    <font>
      <b/>
      <sz val="10"/>
      <color indexed="81"/>
      <name val="Tahoma"/>
      <family val="2"/>
    </font>
    <font>
      <sz val="10"/>
      <color indexed="81"/>
      <name val="Tahoma"/>
      <family val="2"/>
    </font>
    <font>
      <sz val="8"/>
      <name val="Calibri"/>
      <family val="2"/>
      <scheme val="minor"/>
    </font>
    <font>
      <b/>
      <sz val="9"/>
      <color indexed="81"/>
      <name val="Tahoma"/>
      <family val="2"/>
    </font>
    <font>
      <sz val="9"/>
      <color indexed="81"/>
      <name val="Tahoma"/>
      <family val="2"/>
    </font>
    <font>
      <b/>
      <sz val="8"/>
      <name val="Arial"/>
      <family val="2"/>
    </font>
    <font>
      <sz val="8"/>
      <name val="Arial"/>
      <family val="2"/>
    </font>
    <font>
      <b/>
      <sz val="8"/>
      <color indexed="12"/>
      <name val="Arial"/>
      <family val="2"/>
    </font>
    <font>
      <sz val="8"/>
      <color theme="1"/>
      <name val="Calibri"/>
      <family val="2"/>
      <scheme val="minor"/>
    </font>
    <font>
      <vertAlign val="superscript"/>
      <sz val="8"/>
      <name val="Arial"/>
      <family val="2"/>
    </font>
    <font>
      <sz val="8"/>
      <color theme="1"/>
      <name val="Arial"/>
      <family val="2"/>
    </font>
    <font>
      <sz val="8"/>
      <color rgb="FFFF0000"/>
      <name val="Arial"/>
      <family val="2"/>
    </font>
    <font>
      <sz val="11"/>
      <color theme="1"/>
      <name val="Arial"/>
      <family val="2"/>
    </font>
  </fonts>
  <fills count="11">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4.9989318521683403E-2"/>
        <bgColor indexed="64"/>
      </patternFill>
    </fill>
    <fill>
      <patternFill patternType="solid">
        <fgColor rgb="FFE6EAB0"/>
        <bgColor indexed="64"/>
      </patternFill>
    </fill>
    <fill>
      <patternFill patternType="solid">
        <fgColor indexed="43"/>
        <bgColor indexed="64"/>
      </patternFill>
    </fill>
    <fill>
      <patternFill patternType="solid">
        <fgColor rgb="FF92D050"/>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s>
  <borders count="5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74">
    <xf numFmtId="0" fontId="0" fillId="0" borderId="0" xfId="0"/>
    <xf numFmtId="0" fontId="6" fillId="0" borderId="27" xfId="0" applyFont="1" applyBorder="1" applyAlignment="1" applyProtection="1">
      <alignment horizontal="justify" vertical="top"/>
      <protection locked="0"/>
    </xf>
    <xf numFmtId="0" fontId="12" fillId="0" borderId="28" xfId="0" applyFont="1" applyBorder="1" applyAlignment="1" applyProtection="1">
      <alignment horizontal="justify" vertical="top"/>
      <protection locked="0"/>
    </xf>
    <xf numFmtId="4" fontId="15" fillId="0" borderId="0" xfId="0" applyNumberFormat="1" applyFont="1" applyAlignment="1" applyProtection="1">
      <alignment horizontal="center"/>
      <protection locked="0"/>
    </xf>
    <xf numFmtId="4" fontId="16" fillId="0" borderId="0" xfId="0" applyNumberFormat="1" applyFont="1" applyProtection="1">
      <protection locked="0"/>
    </xf>
    <xf numFmtId="0" fontId="16" fillId="0" borderId="0" xfId="0" applyFont="1" applyProtection="1">
      <protection locked="0"/>
    </xf>
    <xf numFmtId="0" fontId="15" fillId="0" borderId="0" xfId="0" applyFont="1" applyAlignment="1" applyProtection="1">
      <alignment horizontal="justify"/>
      <protection locked="0"/>
    </xf>
    <xf numFmtId="0" fontId="15" fillId="0" borderId="0" xfId="0" applyFont="1" applyAlignment="1" applyProtection="1">
      <alignment horizontal="left"/>
      <protection locked="0"/>
    </xf>
    <xf numFmtId="0" fontId="16" fillId="2" borderId="1" xfId="0" applyFont="1" applyFill="1" applyBorder="1" applyAlignment="1" applyProtection="1">
      <alignment horizontal="justify" vertical="top"/>
      <protection locked="0"/>
    </xf>
    <xf numFmtId="0" fontId="17" fillId="0" borderId="0" xfId="0" applyFont="1" applyAlignment="1">
      <alignment horizontal="left"/>
    </xf>
    <xf numFmtId="0" fontId="15" fillId="0" borderId="0" xfId="0" applyFont="1" applyAlignment="1" applyProtection="1">
      <alignment horizontal="justify" vertical="top"/>
      <protection locked="0"/>
    </xf>
    <xf numFmtId="0" fontId="16" fillId="0" borderId="1" xfId="0" applyFont="1" applyBorder="1" applyAlignment="1" applyProtection="1">
      <alignment horizontal="justify" vertical="top"/>
      <protection locked="0"/>
    </xf>
    <xf numFmtId="0" fontId="16" fillId="0" borderId="0" xfId="0" applyFont="1" applyAlignment="1">
      <alignment horizontal="justify"/>
    </xf>
    <xf numFmtId="4" fontId="15" fillId="0" borderId="0" xfId="0" applyNumberFormat="1" applyFont="1" applyAlignment="1">
      <alignment horizontal="center"/>
    </xf>
    <xf numFmtId="0" fontId="16" fillId="0" borderId="1" xfId="0" applyFont="1" applyBorder="1" applyAlignment="1" applyProtection="1">
      <alignment horizontal="justify" vertical="top" wrapText="1"/>
      <protection locked="0"/>
    </xf>
    <xf numFmtId="0" fontId="15" fillId="0" borderId="0" xfId="0" applyFont="1" applyAlignment="1">
      <alignment horizontal="justify" vertical="top"/>
    </xf>
    <xf numFmtId="0" fontId="15" fillId="0" borderId="0" xfId="0" applyFont="1" applyAlignment="1">
      <alignment horizontal="justify"/>
    </xf>
    <xf numFmtId="0" fontId="16" fillId="0" borderId="0" xfId="0" applyFont="1"/>
    <xf numFmtId="0" fontId="15" fillId="0" borderId="0" xfId="0" applyFont="1" applyAlignment="1" applyProtection="1">
      <alignment horizontal="right" vertical="top"/>
      <protection locked="0"/>
    </xf>
    <xf numFmtId="4" fontId="15" fillId="0" borderId="0" xfId="0" applyNumberFormat="1" applyFont="1" applyAlignment="1" applyProtection="1">
      <alignment horizontal="justify" vertical="top"/>
      <protection locked="0"/>
    </xf>
    <xf numFmtId="0" fontId="17" fillId="0" borderId="0" xfId="0" applyFont="1" applyAlignment="1" applyProtection="1">
      <alignment horizontal="left"/>
      <protection locked="0"/>
    </xf>
    <xf numFmtId="0" fontId="15" fillId="3" borderId="1" xfId="0" applyFont="1" applyFill="1" applyBorder="1" applyAlignment="1">
      <alignment horizontal="justify" vertical="top"/>
    </xf>
    <xf numFmtId="0" fontId="18" fillId="0" borderId="0" xfId="0" applyFont="1"/>
    <xf numFmtId="0" fontId="15" fillId="0" borderId="0" xfId="0" applyFont="1"/>
    <xf numFmtId="0" fontId="16" fillId="0" borderId="0" xfId="0" applyFont="1" applyAlignment="1" applyProtection="1">
      <alignment horizontal="left"/>
      <protection locked="0"/>
    </xf>
    <xf numFmtId="0" fontId="19" fillId="0" borderId="0" xfId="0" applyFont="1" applyAlignment="1" applyProtection="1">
      <alignment horizontal="left"/>
      <protection locked="0"/>
    </xf>
    <xf numFmtId="4" fontId="15" fillId="0" borderId="0" xfId="0" applyNumberFormat="1" applyFont="1" applyAlignment="1" applyProtection="1">
      <alignment horizontal="left"/>
      <protection hidden="1"/>
    </xf>
    <xf numFmtId="0" fontId="15" fillId="0" borderId="0" xfId="0" applyFont="1" applyAlignment="1" applyProtection="1">
      <alignment horizontal="left"/>
      <protection hidden="1"/>
    </xf>
    <xf numFmtId="0" fontId="15" fillId="0" borderId="0" xfId="0" applyFont="1" applyAlignment="1" applyProtection="1">
      <alignment horizontal="center"/>
      <protection hidden="1"/>
    </xf>
    <xf numFmtId="0" fontId="18" fillId="0" borderId="0" xfId="0" applyFont="1" applyProtection="1">
      <protection hidden="1"/>
    </xf>
    <xf numFmtId="4" fontId="15" fillId="0" borderId="0" xfId="0" applyNumberFormat="1" applyFont="1" applyAlignment="1" applyProtection="1">
      <alignment horizontal="left"/>
      <protection locked="0"/>
    </xf>
    <xf numFmtId="0" fontId="15" fillId="0" borderId="0" xfId="0" applyFont="1" applyAlignment="1" applyProtection="1">
      <alignment horizontal="center"/>
      <protection locked="0"/>
    </xf>
    <xf numFmtId="0" fontId="18" fillId="0" borderId="0" xfId="0" applyFont="1" applyProtection="1">
      <protection locked="0"/>
    </xf>
    <xf numFmtId="0" fontId="15" fillId="4" borderId="1" xfId="0" applyFont="1" applyFill="1" applyBorder="1" applyAlignment="1" applyProtection="1">
      <alignment horizontal="center" vertical="justify"/>
      <protection hidden="1"/>
    </xf>
    <xf numFmtId="0" fontId="15" fillId="4" borderId="4" xfId="0" applyFont="1" applyFill="1" applyBorder="1" applyAlignment="1" applyProtection="1">
      <alignment horizontal="center" vertical="justify"/>
      <protection hidden="1"/>
    </xf>
    <xf numFmtId="0" fontId="15" fillId="7" borderId="20" xfId="0" applyFont="1" applyFill="1" applyBorder="1" applyAlignment="1" applyProtection="1">
      <alignment horizontal="center" vertical="center"/>
      <protection hidden="1"/>
    </xf>
    <xf numFmtId="0" fontId="15" fillId="5" borderId="5" xfId="0" applyFont="1" applyFill="1" applyBorder="1" applyAlignment="1">
      <alignment horizontal="center" vertical="justify"/>
    </xf>
    <xf numFmtId="0" fontId="15" fillId="7" borderId="2" xfId="0" applyFont="1" applyFill="1" applyBorder="1" applyAlignment="1" applyProtection="1">
      <alignment horizontal="left"/>
      <protection hidden="1"/>
    </xf>
    <xf numFmtId="0" fontId="15" fillId="7" borderId="2" xfId="0" applyFont="1" applyFill="1" applyBorder="1" applyAlignment="1" applyProtection="1">
      <alignment horizontal="center"/>
      <protection hidden="1"/>
    </xf>
    <xf numFmtId="0" fontId="15" fillId="7" borderId="1" xfId="0" applyFont="1" applyFill="1" applyBorder="1" applyAlignment="1" applyProtection="1">
      <alignment horizontal="center"/>
      <protection hidden="1"/>
    </xf>
    <xf numFmtId="0" fontId="15" fillId="7" borderId="23" xfId="0" applyFont="1" applyFill="1" applyBorder="1" applyAlignment="1" applyProtection="1">
      <alignment horizontal="center" vertical="center"/>
      <protection hidden="1"/>
    </xf>
    <xf numFmtId="4" fontId="16" fillId="0" borderId="25" xfId="0" applyNumberFormat="1" applyFont="1" applyBorder="1" applyAlignment="1" applyProtection="1">
      <alignment horizontal="justify" vertical="top"/>
      <protection locked="0"/>
    </xf>
    <xf numFmtId="4" fontId="16" fillId="0" borderId="26" xfId="0" applyNumberFormat="1" applyFont="1" applyBorder="1" applyAlignment="1" applyProtection="1">
      <alignment horizontal="justify" vertical="top"/>
      <protection locked="0"/>
    </xf>
    <xf numFmtId="4" fontId="16" fillId="0" borderId="28" xfId="0" applyNumberFormat="1" applyFont="1" applyBorder="1" applyAlignment="1" applyProtection="1">
      <alignment horizontal="justify" vertical="center"/>
      <protection locked="0"/>
    </xf>
    <xf numFmtId="0" fontId="16" fillId="0" borderId="28" xfId="0" applyFont="1" applyBorder="1" applyAlignment="1" applyProtection="1">
      <alignment horizontal="center" vertical="top"/>
      <protection locked="0"/>
    </xf>
    <xf numFmtId="9" fontId="16" fillId="7" borderId="28" xfId="2" applyFont="1" applyFill="1" applyBorder="1" applyAlignment="1" applyProtection="1">
      <alignment horizontal="center" vertical="top"/>
      <protection hidden="1"/>
    </xf>
    <xf numFmtId="165" fontId="16" fillId="3" borderId="28" xfId="0" applyNumberFormat="1" applyFont="1" applyFill="1" applyBorder="1" applyAlignment="1" applyProtection="1">
      <alignment horizontal="center" vertical="top"/>
      <protection hidden="1"/>
    </xf>
    <xf numFmtId="0" fontId="16" fillId="0" borderId="30" xfId="0" applyFont="1" applyBorder="1" applyAlignment="1" applyProtection="1">
      <alignment horizontal="justify" vertical="top"/>
      <protection locked="0"/>
    </xf>
    <xf numFmtId="164" fontId="16" fillId="0" borderId="28" xfId="1" applyFont="1" applyBorder="1" applyAlignment="1" applyProtection="1">
      <alignment horizontal="justify" vertical="top"/>
      <protection locked="0"/>
    </xf>
    <xf numFmtId="0" fontId="16" fillId="0" borderId="29" xfId="0" applyFont="1" applyBorder="1" applyAlignment="1" applyProtection="1">
      <alignment horizontal="center" vertical="top"/>
      <protection locked="0"/>
    </xf>
    <xf numFmtId="9" fontId="16" fillId="7" borderId="29" xfId="2" applyFont="1" applyFill="1" applyBorder="1" applyAlignment="1" applyProtection="1">
      <alignment horizontal="center" vertical="top"/>
      <protection hidden="1"/>
    </xf>
    <xf numFmtId="165" fontId="16" fillId="3" borderId="29" xfId="0" applyNumberFormat="1" applyFont="1" applyFill="1" applyBorder="1" applyAlignment="1" applyProtection="1">
      <alignment horizontal="center" vertical="top"/>
      <protection hidden="1"/>
    </xf>
    <xf numFmtId="164" fontId="16" fillId="0" borderId="29" xfId="1" applyFont="1" applyBorder="1" applyAlignment="1" applyProtection="1">
      <alignment horizontal="justify" vertical="top"/>
      <protection locked="0"/>
    </xf>
    <xf numFmtId="4" fontId="16" fillId="0" borderId="31" xfId="0" applyNumberFormat="1" applyFont="1" applyBorder="1" applyAlignment="1" applyProtection="1">
      <alignment horizontal="justify" vertical="top"/>
      <protection locked="0"/>
    </xf>
    <xf numFmtId="165" fontId="21" fillId="3" borderId="29" xfId="0" applyNumberFormat="1" applyFont="1" applyFill="1" applyBorder="1" applyAlignment="1" applyProtection="1">
      <alignment horizontal="center" vertical="top"/>
      <protection hidden="1"/>
    </xf>
    <xf numFmtId="0" fontId="6" fillId="0" borderId="29" xfId="0" applyFont="1" applyBorder="1" applyAlignment="1" applyProtection="1">
      <alignment horizontal="justify" vertical="top"/>
      <protection locked="0"/>
    </xf>
    <xf numFmtId="0" fontId="16" fillId="0" borderId="29" xfId="0" applyFont="1" applyBorder="1" applyAlignment="1" applyProtection="1">
      <alignment horizontal="justify" vertical="top"/>
      <protection locked="0"/>
    </xf>
    <xf numFmtId="0" fontId="16" fillId="2" borderId="29" xfId="0" applyFont="1" applyFill="1" applyBorder="1" applyAlignment="1" applyProtection="1">
      <alignment horizontal="center" vertical="center"/>
      <protection locked="0"/>
    </xf>
    <xf numFmtId="0" fontId="16" fillId="2" borderId="29" xfId="0" applyFont="1" applyFill="1" applyBorder="1" applyAlignment="1" applyProtection="1">
      <alignment horizontal="justify" vertical="top"/>
      <protection locked="0"/>
    </xf>
    <xf numFmtId="0" fontId="16" fillId="2" borderId="29" xfId="0" applyFont="1" applyFill="1" applyBorder="1" applyAlignment="1">
      <alignment wrapText="1"/>
    </xf>
    <xf numFmtId="0" fontId="16" fillId="0" borderId="28" xfId="0" applyFont="1" applyBorder="1" applyAlignment="1" applyProtection="1">
      <alignment horizontal="justify" vertical="top"/>
      <protection locked="0"/>
    </xf>
    <xf numFmtId="166" fontId="16" fillId="2" borderId="29" xfId="1" applyNumberFormat="1" applyFont="1" applyFill="1" applyBorder="1" applyAlignment="1">
      <alignment wrapText="1"/>
    </xf>
    <xf numFmtId="0" fontId="16" fillId="0" borderId="33" xfId="0" applyFont="1" applyBorder="1" applyAlignment="1" applyProtection="1">
      <alignment horizontal="justify" vertical="top"/>
      <protection locked="0"/>
    </xf>
    <xf numFmtId="4" fontId="16" fillId="0" borderId="35" xfId="0" applyNumberFormat="1" applyFont="1" applyBorder="1" applyAlignment="1" applyProtection="1">
      <alignment horizontal="justify" vertical="center"/>
      <protection locked="0"/>
    </xf>
    <xf numFmtId="0" fontId="16" fillId="2" borderId="20" xfId="0" applyFont="1" applyFill="1" applyBorder="1" applyAlignment="1" applyProtection="1">
      <alignment horizontal="center" vertical="center"/>
      <protection locked="0"/>
    </xf>
    <xf numFmtId="0" fontId="16" fillId="2" borderId="20" xfId="0" applyFont="1" applyFill="1" applyBorder="1" applyAlignment="1" applyProtection="1">
      <alignment horizontal="justify" vertical="top"/>
      <protection locked="0"/>
    </xf>
    <xf numFmtId="0" fontId="16" fillId="0" borderId="29" xfId="0" applyFont="1" applyBorder="1" applyAlignment="1">
      <alignment vertical="center" wrapText="1"/>
    </xf>
    <xf numFmtId="4" fontId="16" fillId="0" borderId="29" xfId="0" applyNumberFormat="1" applyFont="1" applyBorder="1" applyAlignment="1" applyProtection="1">
      <alignment horizontal="justify" vertical="center"/>
      <protection locked="0"/>
    </xf>
    <xf numFmtId="0" fontId="16" fillId="0" borderId="29"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27" xfId="0" applyFont="1" applyBorder="1" applyAlignment="1" applyProtection="1">
      <alignment horizontal="justify" vertical="top"/>
      <protection locked="0"/>
    </xf>
    <xf numFmtId="4" fontId="16" fillId="0" borderId="36" xfId="0" applyNumberFormat="1" applyFont="1" applyBorder="1" applyAlignment="1" applyProtection="1">
      <alignment horizontal="justify" vertical="top"/>
      <protection locked="0"/>
    </xf>
    <xf numFmtId="4" fontId="16" fillId="0" borderId="37" xfId="0" applyNumberFormat="1" applyFont="1" applyBorder="1" applyAlignment="1" applyProtection="1">
      <alignment horizontal="justify" vertical="top"/>
      <protection locked="0"/>
    </xf>
    <xf numFmtId="0" fontId="16" fillId="0" borderId="38" xfId="0" applyFont="1" applyBorder="1" applyAlignment="1" applyProtection="1">
      <alignment horizontal="justify" vertical="top"/>
      <protection locked="0"/>
    </xf>
    <xf numFmtId="4" fontId="16" fillId="0" borderId="39" xfId="0" applyNumberFormat="1" applyFont="1" applyBorder="1" applyAlignment="1" applyProtection="1">
      <alignment horizontal="justify" vertical="center"/>
      <protection locked="0"/>
    </xf>
    <xf numFmtId="0" fontId="16" fillId="0" borderId="39" xfId="0" applyFont="1" applyBorder="1" applyAlignment="1" applyProtection="1">
      <alignment horizontal="center" vertical="center"/>
      <protection locked="0"/>
    </xf>
    <xf numFmtId="0" fontId="16" fillId="0" borderId="39" xfId="0" applyFont="1" applyBorder="1" applyAlignment="1" applyProtection="1">
      <alignment horizontal="justify" vertical="top"/>
      <protection locked="0"/>
    </xf>
    <xf numFmtId="0" fontId="16" fillId="0" borderId="39" xfId="0" applyFont="1" applyBorder="1" applyAlignment="1" applyProtection="1">
      <alignment horizontal="center" vertical="top"/>
      <protection locked="0"/>
    </xf>
    <xf numFmtId="9" fontId="16" fillId="7" borderId="39" xfId="2" applyFont="1" applyFill="1" applyBorder="1" applyAlignment="1" applyProtection="1">
      <alignment horizontal="center" vertical="top"/>
      <protection hidden="1"/>
    </xf>
    <xf numFmtId="165" fontId="16" fillId="3" borderId="39" xfId="0" applyNumberFormat="1" applyFont="1" applyFill="1" applyBorder="1" applyAlignment="1" applyProtection="1">
      <alignment horizontal="center" vertical="top"/>
      <protection hidden="1"/>
    </xf>
    <xf numFmtId="0" fontId="16" fillId="0" borderId="40" xfId="0" applyFont="1" applyBorder="1" applyAlignment="1" applyProtection="1">
      <alignment horizontal="justify" vertical="top"/>
      <protection locked="0"/>
    </xf>
    <xf numFmtId="164" fontId="16" fillId="0" borderId="39" xfId="1" applyFont="1" applyBorder="1" applyAlignment="1" applyProtection="1">
      <alignment horizontal="justify" vertical="top"/>
      <protection locked="0"/>
    </xf>
    <xf numFmtId="4" fontId="16" fillId="0" borderId="28" xfId="0" applyNumberFormat="1" applyFont="1" applyBorder="1" applyAlignment="1" applyProtection="1">
      <alignment horizontal="justify" vertical="top"/>
      <protection hidden="1"/>
    </xf>
    <xf numFmtId="0" fontId="16" fillId="0" borderId="28" xfId="0" applyFont="1" applyBorder="1" applyAlignment="1" applyProtection="1">
      <alignment horizontal="justify" vertical="top"/>
      <protection hidden="1"/>
    </xf>
    <xf numFmtId="4" fontId="16" fillId="0" borderId="28" xfId="0" applyNumberFormat="1" applyFont="1" applyBorder="1" applyAlignment="1" applyProtection="1">
      <alignment horizontal="justify" vertical="center"/>
      <protection hidden="1"/>
    </xf>
    <xf numFmtId="0" fontId="16" fillId="0" borderId="28" xfId="0" applyFont="1" applyBorder="1" applyAlignment="1" applyProtection="1">
      <alignment horizontal="center" vertical="center"/>
      <protection hidden="1"/>
    </xf>
    <xf numFmtId="0" fontId="16" fillId="0" borderId="28" xfId="0" applyFont="1" applyBorder="1" applyAlignment="1" applyProtection="1">
      <alignment horizontal="center" vertical="top"/>
      <protection hidden="1"/>
    </xf>
    <xf numFmtId="165" fontId="16" fillId="2" borderId="28" xfId="0" applyNumberFormat="1" applyFont="1" applyFill="1" applyBorder="1" applyAlignment="1" applyProtection="1">
      <alignment horizontal="center" vertical="top"/>
      <protection hidden="1"/>
    </xf>
    <xf numFmtId="0" fontId="16" fillId="2" borderId="28" xfId="0" applyFont="1" applyFill="1" applyBorder="1" applyAlignment="1" applyProtection="1">
      <alignment horizontal="center" vertical="top"/>
      <protection hidden="1"/>
    </xf>
    <xf numFmtId="4" fontId="15" fillId="8" borderId="16" xfId="0" applyNumberFormat="1" applyFont="1" applyFill="1" applyBorder="1" applyAlignment="1" applyProtection="1">
      <alignment vertical="center"/>
      <protection hidden="1"/>
    </xf>
    <xf numFmtId="0" fontId="15" fillId="8" borderId="16" xfId="0" applyFont="1" applyFill="1" applyBorder="1" applyAlignment="1" applyProtection="1">
      <alignment vertical="center"/>
      <protection hidden="1"/>
    </xf>
    <xf numFmtId="0" fontId="15" fillId="8" borderId="12" xfId="0" applyFont="1" applyFill="1" applyBorder="1" applyAlignment="1" applyProtection="1">
      <alignment vertical="center"/>
      <protection hidden="1"/>
    </xf>
    <xf numFmtId="0" fontId="15" fillId="8" borderId="17" xfId="0" applyFont="1" applyFill="1" applyBorder="1" applyAlignment="1" applyProtection="1">
      <alignment horizontal="center" vertical="center"/>
      <protection hidden="1"/>
    </xf>
    <xf numFmtId="0" fontId="15" fillId="8" borderId="41" xfId="0" applyFont="1" applyFill="1" applyBorder="1" applyAlignment="1" applyProtection="1">
      <alignment vertical="center"/>
      <protection hidden="1"/>
    </xf>
    <xf numFmtId="0" fontId="15" fillId="8" borderId="23" xfId="0" applyFont="1" applyFill="1" applyBorder="1" applyAlignment="1" applyProtection="1">
      <alignment vertical="center"/>
      <protection hidden="1"/>
    </xf>
    <xf numFmtId="165" fontId="15" fillId="8" borderId="23" xfId="0" applyNumberFormat="1" applyFont="1" applyFill="1" applyBorder="1" applyAlignment="1" applyProtection="1">
      <alignment vertical="center"/>
      <protection hidden="1"/>
    </xf>
    <xf numFmtId="165" fontId="15" fillId="8" borderId="23" xfId="0" applyNumberFormat="1" applyFont="1" applyFill="1" applyBorder="1" applyAlignment="1" applyProtection="1">
      <alignment horizontal="center" vertical="center"/>
      <protection hidden="1"/>
    </xf>
    <xf numFmtId="4" fontId="15" fillId="8" borderId="42" xfId="0" applyNumberFormat="1" applyFont="1" applyFill="1" applyBorder="1" applyAlignment="1" applyProtection="1">
      <alignment vertical="center"/>
      <protection hidden="1"/>
    </xf>
    <xf numFmtId="4" fontId="15" fillId="6" borderId="6" xfId="0" applyNumberFormat="1" applyFont="1" applyFill="1" applyBorder="1" applyAlignment="1" applyProtection="1">
      <alignment vertical="center"/>
      <protection hidden="1"/>
    </xf>
    <xf numFmtId="4" fontId="15" fillId="6" borderId="8" xfId="0" applyNumberFormat="1" applyFont="1" applyFill="1" applyBorder="1" applyAlignment="1" applyProtection="1">
      <alignment vertical="center"/>
      <protection hidden="1"/>
    </xf>
    <xf numFmtId="4" fontId="15" fillId="6" borderId="5" xfId="0" applyNumberFormat="1" applyFont="1" applyFill="1" applyBorder="1" applyAlignment="1" applyProtection="1">
      <alignment vertical="center"/>
      <protection hidden="1"/>
    </xf>
    <xf numFmtId="0" fontId="15" fillId="6" borderId="8" xfId="0" applyFont="1" applyFill="1" applyBorder="1" applyAlignment="1" applyProtection="1">
      <alignment horizontal="center" vertical="center"/>
      <protection hidden="1"/>
    </xf>
    <xf numFmtId="9" fontId="15" fillId="6" borderId="5" xfId="2" applyFont="1" applyFill="1" applyBorder="1" applyAlignment="1" applyProtection="1">
      <alignment vertical="center"/>
      <protection hidden="1"/>
    </xf>
    <xf numFmtId="4" fontId="15" fillId="9" borderId="2" xfId="0" applyNumberFormat="1" applyFont="1" applyFill="1" applyBorder="1" applyAlignment="1" applyProtection="1">
      <alignment vertical="center"/>
      <protection hidden="1"/>
    </xf>
    <xf numFmtId="4" fontId="15" fillId="9" borderId="4" xfId="0" applyNumberFormat="1" applyFont="1" applyFill="1" applyBorder="1" applyAlignment="1" applyProtection="1">
      <alignment vertical="center"/>
      <protection hidden="1"/>
    </xf>
    <xf numFmtId="9" fontId="15" fillId="9" borderId="4" xfId="2" applyFont="1" applyFill="1" applyBorder="1" applyAlignment="1" applyProtection="1">
      <alignment vertical="center"/>
      <protection hidden="1"/>
    </xf>
    <xf numFmtId="0" fontId="15" fillId="9" borderId="4" xfId="0" applyFont="1" applyFill="1" applyBorder="1" applyAlignment="1" applyProtection="1">
      <alignment horizontal="center" vertical="center"/>
      <protection hidden="1"/>
    </xf>
    <xf numFmtId="9" fontId="15" fillId="9" borderId="1" xfId="2" applyFont="1" applyFill="1" applyBorder="1" applyAlignment="1" applyProtection="1">
      <alignment vertical="center"/>
      <protection hidden="1"/>
    </xf>
    <xf numFmtId="4" fontId="15" fillId="9" borderId="13" xfId="0" applyNumberFormat="1" applyFont="1" applyFill="1" applyBorder="1" applyAlignment="1" applyProtection="1">
      <alignment vertical="center"/>
      <protection hidden="1"/>
    </xf>
    <xf numFmtId="9" fontId="15" fillId="9" borderId="14" xfId="2" applyFont="1" applyFill="1" applyBorder="1" applyAlignment="1" applyProtection="1">
      <alignment vertical="center"/>
      <protection hidden="1"/>
    </xf>
    <xf numFmtId="0" fontId="15" fillId="9" borderId="4" xfId="2" applyNumberFormat="1" applyFont="1" applyFill="1" applyBorder="1" applyAlignment="1" applyProtection="1">
      <alignment vertical="center"/>
      <protection hidden="1"/>
    </xf>
    <xf numFmtId="164" fontId="16" fillId="0" borderId="54" xfId="1" applyFont="1" applyBorder="1" applyAlignment="1" applyProtection="1">
      <alignment horizontal="justify" vertical="top"/>
      <protection locked="0"/>
    </xf>
    <xf numFmtId="164" fontId="16" fillId="0" borderId="46" xfId="1" applyFont="1" applyBorder="1" applyAlignment="1" applyProtection="1">
      <alignment horizontal="justify" vertical="top"/>
      <protection locked="0"/>
    </xf>
    <xf numFmtId="164" fontId="16" fillId="0" borderId="46" xfId="1" applyFont="1" applyBorder="1" applyAlignment="1" applyProtection="1">
      <alignment horizontal="right" vertical="top"/>
      <protection locked="0"/>
    </xf>
    <xf numFmtId="164" fontId="16" fillId="0" borderId="52" xfId="1" applyFont="1" applyBorder="1" applyAlignment="1" applyProtection="1">
      <alignment horizontal="right" vertical="top"/>
      <protection locked="0"/>
    </xf>
    <xf numFmtId="4" fontId="16" fillId="0" borderId="55" xfId="0" applyNumberFormat="1" applyFont="1" applyBorder="1" applyAlignment="1" applyProtection="1">
      <alignment horizontal="justify" vertical="top"/>
      <protection hidden="1"/>
    </xf>
    <xf numFmtId="4" fontId="16" fillId="0" borderId="54" xfId="0" applyNumberFormat="1" applyFont="1" applyBorder="1" applyAlignment="1" applyProtection="1">
      <alignment horizontal="right" vertical="top"/>
      <protection hidden="1"/>
    </xf>
    <xf numFmtId="4" fontId="15" fillId="8" borderId="24" xfId="0" applyNumberFormat="1" applyFont="1" applyFill="1" applyBorder="1" applyAlignment="1" applyProtection="1">
      <alignment vertical="center"/>
      <protection hidden="1"/>
    </xf>
    <xf numFmtId="4" fontId="15" fillId="6" borderId="7" xfId="0" applyNumberFormat="1" applyFont="1" applyFill="1" applyBorder="1" applyAlignment="1" applyProtection="1">
      <alignment vertical="center"/>
      <protection hidden="1"/>
    </xf>
    <xf numFmtId="4" fontId="15" fillId="9" borderId="3" xfId="0" applyNumberFormat="1" applyFont="1" applyFill="1" applyBorder="1" applyAlignment="1" applyProtection="1">
      <alignment vertical="center"/>
      <protection hidden="1"/>
    </xf>
    <xf numFmtId="4" fontId="15" fillId="9" borderId="0" xfId="0" applyNumberFormat="1" applyFont="1" applyFill="1" applyBorder="1" applyAlignment="1" applyProtection="1">
      <alignment vertical="center"/>
      <protection hidden="1"/>
    </xf>
    <xf numFmtId="9" fontId="15" fillId="9" borderId="0" xfId="2" applyFont="1" applyFill="1" applyBorder="1" applyAlignment="1" applyProtection="1">
      <alignment vertical="center"/>
      <protection hidden="1"/>
    </xf>
    <xf numFmtId="0" fontId="15" fillId="9" borderId="0" xfId="0" applyFont="1" applyFill="1" applyBorder="1" applyAlignment="1" applyProtection="1">
      <alignment horizontal="center" vertical="center"/>
      <protection hidden="1"/>
    </xf>
    <xf numFmtId="4" fontId="15" fillId="9" borderId="15" xfId="0" applyNumberFormat="1" applyFont="1" applyFill="1" applyBorder="1" applyAlignment="1" applyProtection="1">
      <alignment vertical="center"/>
      <protection hidden="1"/>
    </xf>
    <xf numFmtId="0" fontId="20" fillId="0" borderId="0" xfId="0" applyFont="1" applyProtection="1">
      <protection hidden="1"/>
    </xf>
    <xf numFmtId="0" fontId="22" fillId="0" borderId="0" xfId="0" applyFont="1"/>
    <xf numFmtId="0" fontId="20" fillId="0" borderId="0" xfId="0" applyFont="1" applyProtection="1">
      <protection locked="0"/>
    </xf>
    <xf numFmtId="0" fontId="16" fillId="0" borderId="32" xfId="0" applyFont="1" applyBorder="1" applyAlignment="1" applyProtection="1">
      <alignment horizontal="justify" vertical="top"/>
      <protection locked="0"/>
    </xf>
    <xf numFmtId="0" fontId="16" fillId="0" borderId="34" xfId="0" applyFont="1" applyBorder="1" applyAlignment="1" applyProtection="1">
      <alignment horizontal="justify" vertical="top"/>
      <protection locked="0"/>
    </xf>
    <xf numFmtId="0" fontId="15" fillId="0" borderId="0" xfId="0" applyFont="1" applyProtection="1">
      <protection locked="0"/>
    </xf>
    <xf numFmtId="0" fontId="15" fillId="0" borderId="0" xfId="0" applyFont="1" applyProtection="1">
      <protection hidden="1"/>
    </xf>
    <xf numFmtId="0" fontId="15" fillId="4" borderId="2" xfId="0" applyFont="1" applyFill="1" applyBorder="1" applyAlignment="1" applyProtection="1">
      <alignment horizontal="center" vertical="justify"/>
      <protection hidden="1"/>
    </xf>
    <xf numFmtId="0" fontId="15" fillId="7" borderId="5" xfId="0" applyFont="1" applyFill="1" applyBorder="1" applyAlignment="1" applyProtection="1">
      <alignment horizontal="center" vertical="center" wrapText="1"/>
      <protection hidden="1"/>
    </xf>
    <xf numFmtId="0" fontId="15" fillId="7" borderId="14"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left"/>
      <protection hidden="1"/>
    </xf>
    <xf numFmtId="0" fontId="15" fillId="7" borderId="6" xfId="0" applyFont="1" applyFill="1" applyBorder="1" applyAlignment="1" applyProtection="1">
      <alignment horizontal="center"/>
      <protection hidden="1"/>
    </xf>
    <xf numFmtId="0" fontId="15" fillId="7" borderId="5" xfId="0" applyFont="1" applyFill="1" applyBorder="1" applyAlignment="1" applyProtection="1">
      <alignment horizontal="center"/>
      <protection hidden="1"/>
    </xf>
    <xf numFmtId="0" fontId="15" fillId="7" borderId="35" xfId="0" applyFont="1" applyFill="1" applyBorder="1" applyAlignment="1" applyProtection="1">
      <alignment horizontal="center" vertical="center"/>
      <protection hidden="1"/>
    </xf>
    <xf numFmtId="49" fontId="15" fillId="7" borderId="12" xfId="0" applyNumberFormat="1" applyFont="1" applyFill="1" applyBorder="1" applyAlignment="1" applyProtection="1">
      <alignment horizontal="center" vertical="center" wrapText="1"/>
      <protection hidden="1"/>
    </xf>
    <xf numFmtId="4" fontId="16" fillId="2" borderId="25" xfId="0" applyNumberFormat="1" applyFont="1" applyFill="1" applyBorder="1" applyAlignment="1" applyProtection="1">
      <alignment horizontal="justify" vertical="top"/>
      <protection locked="0"/>
    </xf>
    <xf numFmtId="4" fontId="16" fillId="2" borderId="29" xfId="0" applyNumberFormat="1" applyFont="1" applyFill="1" applyBorder="1" applyAlignment="1" applyProtection="1">
      <alignment horizontal="justify" vertical="top"/>
      <protection locked="0"/>
    </xf>
    <xf numFmtId="9" fontId="16" fillId="7" borderId="32" xfId="2" applyFont="1" applyFill="1" applyBorder="1" applyAlignment="1" applyProtection="1">
      <alignment horizontal="center" vertical="top"/>
      <protection hidden="1"/>
    </xf>
    <xf numFmtId="9" fontId="16" fillId="3" borderId="32" xfId="2" applyFont="1" applyFill="1" applyBorder="1" applyAlignment="1" applyProtection="1">
      <alignment horizontal="center" vertical="top"/>
      <protection hidden="1"/>
    </xf>
    <xf numFmtId="4" fontId="16" fillId="0" borderId="29" xfId="0" applyNumberFormat="1" applyFont="1" applyBorder="1" applyAlignment="1" applyProtection="1">
      <alignment horizontal="right" vertical="top"/>
      <protection locked="0"/>
    </xf>
    <xf numFmtId="9" fontId="16" fillId="3" borderId="29" xfId="2" applyFont="1" applyFill="1" applyBorder="1" applyAlignment="1" applyProtection="1">
      <alignment horizontal="center" vertical="top"/>
      <protection hidden="1"/>
    </xf>
    <xf numFmtId="4" fontId="16" fillId="2" borderId="29" xfId="0" applyNumberFormat="1" applyFont="1" applyFill="1" applyBorder="1" applyAlignment="1" applyProtection="1">
      <alignment horizontal="right" vertical="top"/>
      <protection locked="0"/>
    </xf>
    <xf numFmtId="9" fontId="21" fillId="3" borderId="29" xfId="2" applyFont="1" applyFill="1" applyBorder="1" applyAlignment="1" applyProtection="1">
      <alignment horizontal="center" vertical="top"/>
      <protection hidden="1"/>
    </xf>
    <xf numFmtId="0" fontId="16" fillId="2" borderId="29" xfId="0" applyFont="1" applyFill="1" applyBorder="1" applyAlignment="1" applyProtection="1">
      <alignment horizontal="center" vertical="top"/>
      <protection locked="0"/>
    </xf>
    <xf numFmtId="4" fontId="16" fillId="2" borderId="45" xfId="0" applyNumberFormat="1" applyFont="1" applyFill="1" applyBorder="1" applyAlignment="1" applyProtection="1">
      <alignment horizontal="justify" vertical="top"/>
      <protection locked="0"/>
    </xf>
    <xf numFmtId="49" fontId="16" fillId="0" borderId="29" xfId="0" applyNumberFormat="1" applyFont="1" applyBorder="1" applyAlignment="1" applyProtection="1">
      <alignment horizontal="justify" vertical="top"/>
      <protection locked="0"/>
    </xf>
    <xf numFmtId="4" fontId="16" fillId="0" borderId="46" xfId="0" applyNumberFormat="1" applyFont="1" applyBorder="1" applyAlignment="1" applyProtection="1">
      <alignment horizontal="right" vertical="top"/>
      <protection locked="0"/>
    </xf>
    <xf numFmtId="4" fontId="16" fillId="0" borderId="29" xfId="0" applyNumberFormat="1" applyFont="1" applyBorder="1" applyAlignment="1" applyProtection="1">
      <alignment horizontal="justify" vertical="top"/>
      <protection locked="0"/>
    </xf>
    <xf numFmtId="4" fontId="15" fillId="8" borderId="2" xfId="0" applyNumberFormat="1" applyFont="1" applyFill="1" applyBorder="1" applyAlignment="1" applyProtection="1">
      <alignment vertical="center"/>
      <protection hidden="1"/>
    </xf>
    <xf numFmtId="0" fontId="15" fillId="8" borderId="2" xfId="0" applyFont="1" applyFill="1" applyBorder="1" applyAlignment="1" applyProtection="1">
      <alignment vertical="center"/>
      <protection hidden="1"/>
    </xf>
    <xf numFmtId="0" fontId="15" fillId="8" borderId="1" xfId="0" applyFont="1" applyFill="1" applyBorder="1" applyAlignment="1" applyProtection="1">
      <alignment vertical="center"/>
      <protection hidden="1"/>
    </xf>
    <xf numFmtId="0" fontId="15" fillId="8" borderId="4" xfId="0" applyFont="1" applyFill="1" applyBorder="1" applyAlignment="1" applyProtection="1">
      <alignment horizontal="center" vertical="center"/>
      <protection hidden="1"/>
    </xf>
    <xf numFmtId="0" fontId="15" fillId="8" borderId="47" xfId="0" applyFont="1" applyFill="1" applyBorder="1" applyAlignment="1" applyProtection="1">
      <alignment vertical="center"/>
      <protection hidden="1"/>
    </xf>
    <xf numFmtId="0" fontId="15" fillId="8" borderId="48" xfId="0" applyFont="1" applyFill="1" applyBorder="1" applyAlignment="1" applyProtection="1">
      <alignment vertical="center"/>
      <protection hidden="1"/>
    </xf>
    <xf numFmtId="165" fontId="15" fillId="8" borderId="48" xfId="0" applyNumberFormat="1" applyFont="1" applyFill="1" applyBorder="1" applyAlignment="1" applyProtection="1">
      <alignment vertical="center"/>
      <protection hidden="1"/>
    </xf>
    <xf numFmtId="165" fontId="15" fillId="8" borderId="48" xfId="0" applyNumberFormat="1" applyFont="1" applyFill="1" applyBorder="1" applyAlignment="1" applyProtection="1">
      <alignment horizontal="center" vertical="center"/>
      <protection hidden="1"/>
    </xf>
    <xf numFmtId="4" fontId="15" fillId="8" borderId="49" xfId="0" applyNumberFormat="1" applyFont="1" applyFill="1" applyBorder="1" applyAlignment="1" applyProtection="1">
      <alignment vertical="center"/>
      <protection hidden="1"/>
    </xf>
    <xf numFmtId="4" fontId="15" fillId="6" borderId="2" xfId="0" applyNumberFormat="1" applyFont="1" applyFill="1" applyBorder="1" applyAlignment="1" applyProtection="1">
      <alignment vertical="center"/>
      <protection hidden="1"/>
    </xf>
    <xf numFmtId="4" fontId="15" fillId="6" borderId="4" xfId="0" applyNumberFormat="1" applyFont="1" applyFill="1" applyBorder="1" applyAlignment="1" applyProtection="1">
      <alignment vertical="center"/>
      <protection hidden="1"/>
    </xf>
    <xf numFmtId="4" fontId="15" fillId="6" borderId="1" xfId="0" applyNumberFormat="1" applyFont="1" applyFill="1" applyBorder="1" applyAlignment="1" applyProtection="1">
      <alignment vertical="center"/>
      <protection hidden="1"/>
    </xf>
    <xf numFmtId="0" fontId="15" fillId="6" borderId="4" xfId="0" applyFont="1" applyFill="1" applyBorder="1" applyAlignment="1" applyProtection="1">
      <alignment horizontal="center" vertical="center"/>
      <protection hidden="1"/>
    </xf>
    <xf numFmtId="9" fontId="15" fillId="6" borderId="1" xfId="2" applyFont="1" applyFill="1" applyBorder="1" applyAlignment="1" applyProtection="1">
      <alignment vertical="center"/>
      <protection hidden="1"/>
    </xf>
    <xf numFmtId="4" fontId="15" fillId="9" borderId="4" xfId="0" applyNumberFormat="1" applyFont="1" applyFill="1" applyBorder="1" applyAlignment="1" applyProtection="1">
      <alignment horizontal="right"/>
      <protection hidden="1"/>
    </xf>
    <xf numFmtId="4" fontId="15" fillId="9" borderId="16" xfId="0" applyNumberFormat="1" applyFont="1" applyFill="1" applyBorder="1" applyAlignment="1" applyProtection="1">
      <alignment vertical="center"/>
      <protection hidden="1"/>
    </xf>
    <xf numFmtId="4" fontId="15" fillId="9" borderId="17" xfId="0" applyNumberFormat="1" applyFont="1" applyFill="1" applyBorder="1" applyAlignment="1" applyProtection="1">
      <alignment vertical="center"/>
      <protection hidden="1"/>
    </xf>
    <xf numFmtId="9" fontId="15" fillId="9" borderId="17" xfId="2" applyFont="1" applyFill="1" applyBorder="1" applyAlignment="1" applyProtection="1">
      <alignment vertical="center"/>
      <protection hidden="1"/>
    </xf>
    <xf numFmtId="0" fontId="15" fillId="9" borderId="17" xfId="0" applyFont="1" applyFill="1" applyBorder="1" applyAlignment="1" applyProtection="1">
      <alignment horizontal="center" vertical="center"/>
      <protection hidden="1"/>
    </xf>
    <xf numFmtId="9" fontId="15" fillId="9" borderId="12" xfId="2" applyFont="1" applyFill="1" applyBorder="1" applyAlignment="1" applyProtection="1">
      <alignment vertical="center"/>
      <protection hidden="1"/>
    </xf>
    <xf numFmtId="4" fontId="16" fillId="2" borderId="46" xfId="0" applyNumberFormat="1" applyFont="1" applyFill="1" applyBorder="1" applyAlignment="1" applyProtection="1">
      <alignment horizontal="right" vertical="top"/>
      <protection locked="0"/>
    </xf>
    <xf numFmtId="4" fontId="15" fillId="6" borderId="3" xfId="0" applyNumberFormat="1" applyFont="1" applyFill="1" applyBorder="1" applyAlignment="1" applyProtection="1">
      <alignment vertical="center"/>
      <protection hidden="1"/>
    </xf>
    <xf numFmtId="0" fontId="20" fillId="0" borderId="0" xfId="0" applyFont="1"/>
    <xf numFmtId="0" fontId="20" fillId="0" borderId="0" xfId="0" applyFont="1" applyAlignment="1" applyProtection="1">
      <alignment horizontal="center"/>
      <protection hidden="1"/>
    </xf>
    <xf numFmtId="4" fontId="16" fillId="0" borderId="32" xfId="0" applyNumberFormat="1" applyFont="1" applyBorder="1" applyAlignment="1" applyProtection="1">
      <alignment horizontal="justify" vertical="top"/>
      <protection locked="0"/>
    </xf>
    <xf numFmtId="0" fontId="16" fillId="2" borderId="32" xfId="0" applyFont="1" applyFill="1" applyBorder="1" applyAlignment="1" applyProtection="1">
      <alignment horizontal="justify" vertical="top"/>
      <protection locked="0"/>
    </xf>
    <xf numFmtId="0" fontId="15" fillId="4" borderId="50" xfId="0" applyFont="1" applyFill="1" applyBorder="1" applyAlignment="1" applyProtection="1">
      <alignment horizontal="center" vertical="justify"/>
      <protection hidden="1"/>
    </xf>
    <xf numFmtId="0" fontId="15" fillId="4" borderId="32" xfId="0" applyFont="1" applyFill="1" applyBorder="1" applyAlignment="1" applyProtection="1">
      <alignment horizontal="center" vertical="justify"/>
      <protection hidden="1"/>
    </xf>
    <xf numFmtId="0" fontId="15" fillId="7" borderId="29" xfId="0" applyFont="1" applyFill="1" applyBorder="1" applyAlignment="1" applyProtection="1">
      <alignment horizontal="center" vertical="center"/>
      <protection hidden="1"/>
    </xf>
    <xf numFmtId="0" fontId="15" fillId="5" borderId="45" xfId="0" applyFont="1" applyFill="1" applyBorder="1" applyAlignment="1">
      <alignment horizontal="center" vertical="justify"/>
    </xf>
    <xf numFmtId="0" fontId="15" fillId="7" borderId="29" xfId="0" applyFont="1" applyFill="1" applyBorder="1" applyAlignment="1" applyProtection="1">
      <alignment horizontal="left"/>
      <protection hidden="1"/>
    </xf>
    <xf numFmtId="0" fontId="15" fillId="7" borderId="29" xfId="0" applyFont="1" applyFill="1" applyBorder="1" applyAlignment="1" applyProtection="1">
      <alignment horizontal="center"/>
      <protection hidden="1"/>
    </xf>
    <xf numFmtId="0" fontId="12" fillId="2" borderId="29" xfId="0" applyFont="1" applyFill="1" applyBorder="1" applyAlignment="1" applyProtection="1">
      <alignment horizontal="center" vertical="top"/>
      <protection locked="0"/>
    </xf>
    <xf numFmtId="0" fontId="12" fillId="0" borderId="29" xfId="0" applyFont="1" applyBorder="1" applyAlignment="1" applyProtection="1">
      <alignment horizontal="center" vertical="top"/>
      <protection locked="0"/>
    </xf>
    <xf numFmtId="0" fontId="12" fillId="2" borderId="29" xfId="0" applyFont="1" applyFill="1" applyBorder="1" applyAlignment="1" applyProtection="1">
      <alignment horizontal="justify" vertical="top"/>
      <protection locked="0"/>
    </xf>
    <xf numFmtId="0" fontId="15" fillId="8" borderId="4" xfId="0" applyFont="1" applyFill="1" applyBorder="1" applyAlignment="1" applyProtection="1">
      <alignment vertical="center"/>
      <protection hidden="1"/>
    </xf>
    <xf numFmtId="0" fontId="15" fillId="8" borderId="53" xfId="0" applyFont="1" applyFill="1" applyBorder="1" applyAlignment="1" applyProtection="1">
      <alignment vertical="center"/>
      <protection hidden="1"/>
    </xf>
    <xf numFmtId="0" fontId="15" fillId="6" borderId="4" xfId="0" applyFont="1" applyFill="1" applyBorder="1" applyAlignment="1" applyProtection="1">
      <alignment vertical="center"/>
      <protection hidden="1"/>
    </xf>
    <xf numFmtId="0" fontId="15" fillId="9" borderId="4" xfId="0" applyFont="1" applyFill="1" applyBorder="1" applyAlignment="1" applyProtection="1">
      <alignment vertical="center"/>
      <protection hidden="1"/>
    </xf>
    <xf numFmtId="0" fontId="15" fillId="9" borderId="17" xfId="0" applyFont="1" applyFill="1" applyBorder="1" applyAlignment="1" applyProtection="1">
      <alignment vertical="center"/>
      <protection hidden="1"/>
    </xf>
    <xf numFmtId="0" fontId="16" fillId="10" borderId="27" xfId="0" applyFont="1" applyFill="1" applyBorder="1" applyAlignment="1" applyProtection="1">
      <alignment horizontal="justify" vertical="top"/>
      <protection locked="0"/>
    </xf>
    <xf numFmtId="0" fontId="20" fillId="10" borderId="20" xfId="0" applyFont="1" applyFill="1" applyBorder="1" applyAlignment="1">
      <alignment horizontal="justify" wrapText="1"/>
    </xf>
    <xf numFmtId="0" fontId="20" fillId="10" borderId="29" xfId="0" applyFont="1" applyFill="1" applyBorder="1" applyAlignment="1">
      <alignment horizontal="justify" vertical="top" wrapText="1"/>
    </xf>
    <xf numFmtId="0" fontId="20" fillId="10" borderId="29" xfId="0" applyFont="1" applyFill="1" applyBorder="1" applyAlignment="1">
      <alignment horizontal="justify" wrapText="1"/>
    </xf>
    <xf numFmtId="0" fontId="16" fillId="10" borderId="29" xfId="0" applyFont="1" applyFill="1" applyBorder="1" applyAlignment="1" applyProtection="1">
      <alignment horizontal="justify" vertical="top"/>
      <protection locked="0"/>
    </xf>
    <xf numFmtId="0" fontId="20" fillId="10" borderId="32" xfId="0" applyFont="1" applyFill="1" applyBorder="1" applyAlignment="1">
      <alignment horizontal="justify" wrapText="1"/>
    </xf>
    <xf numFmtId="0" fontId="12" fillId="10" borderId="29" xfId="0" applyFont="1" applyFill="1" applyBorder="1" applyAlignment="1" applyProtection="1">
      <alignment horizontal="justify" vertical="top"/>
      <protection locked="0"/>
    </xf>
    <xf numFmtId="0" fontId="16" fillId="0" borderId="35" xfId="0" applyFont="1" applyBorder="1" applyAlignment="1" applyProtection="1">
      <alignment horizontal="center" vertical="top"/>
      <protection locked="0"/>
    </xf>
    <xf numFmtId="9" fontId="16" fillId="7" borderId="35" xfId="2" applyFont="1" applyFill="1" applyBorder="1" applyAlignment="1" applyProtection="1">
      <alignment horizontal="center" vertical="top"/>
      <protection hidden="1"/>
    </xf>
    <xf numFmtId="9" fontId="16" fillId="3" borderId="35" xfId="2" applyFont="1" applyFill="1" applyBorder="1" applyAlignment="1" applyProtection="1">
      <alignment horizontal="center" vertical="top"/>
      <protection hidden="1"/>
    </xf>
    <xf numFmtId="49" fontId="16" fillId="0" borderId="0" xfId="0" applyNumberFormat="1" applyFont="1" applyBorder="1" applyAlignment="1" applyProtection="1">
      <alignment horizontal="justify" vertical="top"/>
      <protection locked="0"/>
    </xf>
    <xf numFmtId="4" fontId="16" fillId="2" borderId="56" xfId="0" applyNumberFormat="1" applyFont="1" applyFill="1" applyBorder="1" applyAlignment="1" applyProtection="1">
      <alignment horizontal="right" vertical="top"/>
      <protection locked="0"/>
    </xf>
    <xf numFmtId="0" fontId="16" fillId="10" borderId="29" xfId="0" applyFont="1" applyFill="1" applyBorder="1" applyAlignment="1" applyProtection="1">
      <alignment horizontal="center" vertical="center"/>
      <protection locked="0"/>
    </xf>
    <xf numFmtId="0" fontId="16" fillId="10" borderId="29" xfId="0" applyFont="1" applyFill="1" applyBorder="1" applyAlignment="1" applyProtection="1">
      <alignment horizontal="center" vertical="top"/>
      <protection locked="0"/>
    </xf>
    <xf numFmtId="0" fontId="16" fillId="10" borderId="32" xfId="0" applyFont="1" applyFill="1" applyBorder="1" applyAlignment="1" applyProtection="1">
      <alignment horizontal="center" vertical="top"/>
      <protection locked="0"/>
    </xf>
    <xf numFmtId="0" fontId="21" fillId="10" borderId="29" xfId="0" applyFont="1" applyFill="1" applyBorder="1" applyAlignment="1" applyProtection="1">
      <alignment horizontal="center" vertical="top"/>
      <protection locked="0"/>
    </xf>
    <xf numFmtId="4" fontId="0" fillId="0" borderId="0" xfId="0" applyNumberFormat="1"/>
    <xf numFmtId="0" fontId="15" fillId="0" borderId="2" xfId="0" applyFont="1" applyBorder="1" applyAlignment="1">
      <alignment horizontal="left" vertical="center"/>
    </xf>
    <xf numFmtId="0" fontId="15" fillId="0" borderId="3" xfId="0" applyFont="1" applyBorder="1" applyAlignment="1">
      <alignment horizontal="left" vertical="center"/>
    </xf>
    <xf numFmtId="4" fontId="15" fillId="0" borderId="0" xfId="0" applyNumberFormat="1" applyFont="1" applyAlignment="1">
      <alignment horizontal="center"/>
    </xf>
    <xf numFmtId="0" fontId="17" fillId="0" borderId="0" xfId="0" applyFont="1" applyAlignment="1">
      <alignment horizontal="left"/>
    </xf>
    <xf numFmtId="14" fontId="16" fillId="0" borderId="2" xfId="0" applyNumberFormat="1" applyFont="1" applyBorder="1" applyAlignment="1" applyProtection="1">
      <alignment horizontal="center"/>
      <protection locked="0"/>
    </xf>
    <xf numFmtId="0" fontId="18" fillId="0" borderId="3" xfId="0" applyFont="1" applyBorder="1" applyAlignment="1" applyProtection="1">
      <alignment horizontal="center"/>
      <protection locked="0"/>
    </xf>
    <xf numFmtId="0" fontId="15" fillId="3" borderId="13" xfId="0" applyFont="1" applyFill="1" applyBorder="1" applyAlignment="1">
      <alignment horizontal="center" vertical="top"/>
    </xf>
    <xf numFmtId="0" fontId="15" fillId="3" borderId="0" xfId="0" applyFont="1" applyFill="1" applyBorder="1" applyAlignment="1">
      <alignment horizontal="center" vertical="top"/>
    </xf>
    <xf numFmtId="0" fontId="15" fillId="3" borderId="15" xfId="0" applyFont="1" applyFill="1" applyBorder="1" applyAlignment="1">
      <alignment horizontal="center" vertical="top"/>
    </xf>
    <xf numFmtId="0" fontId="16" fillId="0" borderId="33" xfId="0" applyFont="1" applyBorder="1" applyAlignment="1" applyProtection="1">
      <alignment horizontal="left" vertical="justify"/>
      <protection locked="0"/>
    </xf>
    <xf numFmtId="0" fontId="16" fillId="0" borderId="26" xfId="0" applyFont="1" applyBorder="1" applyAlignment="1" applyProtection="1">
      <alignment horizontal="left" vertical="justify"/>
      <protection locked="0"/>
    </xf>
    <xf numFmtId="0" fontId="16" fillId="0" borderId="27" xfId="0" applyFont="1" applyBorder="1" applyAlignment="1" applyProtection="1">
      <alignment horizontal="left" vertical="justify"/>
      <protection locked="0"/>
    </xf>
    <xf numFmtId="0" fontId="18" fillId="0" borderId="33" xfId="0" applyFont="1" applyBorder="1" applyAlignment="1" applyProtection="1">
      <alignment horizontal="center"/>
      <protection locked="0"/>
    </xf>
    <xf numFmtId="0" fontId="18" fillId="0" borderId="26" xfId="0" applyFont="1" applyBorder="1" applyAlignment="1" applyProtection="1">
      <alignment horizontal="center"/>
      <protection locked="0"/>
    </xf>
    <xf numFmtId="0" fontId="18" fillId="0" borderId="27" xfId="0" applyFont="1" applyBorder="1" applyAlignment="1" applyProtection="1">
      <alignment horizontal="center"/>
      <protection locked="0"/>
    </xf>
    <xf numFmtId="0" fontId="17" fillId="0" borderId="0" xfId="0" applyFont="1" applyAlignment="1" applyProtection="1">
      <alignment horizontal="left"/>
      <protection locked="0"/>
    </xf>
    <xf numFmtId="0" fontId="15" fillId="5" borderId="5" xfId="0" applyFont="1" applyFill="1" applyBorder="1" applyAlignment="1">
      <alignment horizontal="center" vertical="justify"/>
    </xf>
    <xf numFmtId="0" fontId="15" fillId="5" borderId="12" xfId="0" applyFont="1" applyFill="1" applyBorder="1" applyAlignment="1">
      <alignment horizontal="center" vertical="justify"/>
    </xf>
    <xf numFmtId="0" fontId="15" fillId="6" borderId="6" xfId="0" applyFont="1" applyFill="1" applyBorder="1" applyAlignment="1">
      <alignment horizontal="center" vertical="justify"/>
    </xf>
    <xf numFmtId="0" fontId="15" fillId="6" borderId="13" xfId="0" applyFont="1" applyFill="1" applyBorder="1" applyAlignment="1">
      <alignment horizontal="center" vertical="justify"/>
    </xf>
    <xf numFmtId="0" fontId="15" fillId="6" borderId="16" xfId="0" applyFont="1" applyFill="1" applyBorder="1" applyAlignment="1">
      <alignment horizontal="center" vertical="justify"/>
    </xf>
    <xf numFmtId="0" fontId="15" fillId="6" borderId="14" xfId="0" applyFont="1" applyFill="1" applyBorder="1" applyAlignment="1">
      <alignment horizontal="center" vertical="justify"/>
    </xf>
    <xf numFmtId="0" fontId="15" fillId="7" borderId="7" xfId="0" applyFont="1" applyFill="1" applyBorder="1" applyAlignment="1" applyProtection="1">
      <alignment horizontal="center" vertical="center" wrapText="1"/>
      <protection hidden="1"/>
    </xf>
    <xf numFmtId="0" fontId="15" fillId="7" borderId="15" xfId="0" applyFont="1" applyFill="1" applyBorder="1" applyAlignment="1" applyProtection="1">
      <alignment horizontal="center" vertical="center" wrapText="1"/>
      <protection hidden="1"/>
    </xf>
    <xf numFmtId="0" fontId="15" fillId="7" borderId="18"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center" vertical="center"/>
      <protection hidden="1"/>
    </xf>
    <xf numFmtId="0" fontId="15" fillId="7" borderId="8" xfId="0" applyFont="1" applyFill="1" applyBorder="1" applyAlignment="1" applyProtection="1">
      <alignment horizontal="center" vertical="center"/>
      <protection hidden="1"/>
    </xf>
    <xf numFmtId="0" fontId="15" fillId="7" borderId="7" xfId="0" applyFont="1" applyFill="1" applyBorder="1" applyAlignment="1" applyProtection="1">
      <alignment horizontal="center" vertical="center"/>
      <protection hidden="1"/>
    </xf>
    <xf numFmtId="0" fontId="15" fillId="7" borderId="16" xfId="0" applyFont="1" applyFill="1" applyBorder="1" applyAlignment="1" applyProtection="1">
      <alignment horizontal="center" vertical="center"/>
      <protection hidden="1"/>
    </xf>
    <xf numFmtId="0" fontId="15" fillId="7" borderId="17" xfId="0" applyFont="1" applyFill="1" applyBorder="1" applyAlignment="1" applyProtection="1">
      <alignment horizontal="center" vertical="center"/>
      <protection hidden="1"/>
    </xf>
    <xf numFmtId="0" fontId="15" fillId="7" borderId="18" xfId="0" applyFont="1" applyFill="1" applyBorder="1" applyAlignment="1" applyProtection="1">
      <alignment horizontal="center" vertical="center"/>
      <protection hidden="1"/>
    </xf>
    <xf numFmtId="0" fontId="15" fillId="0" borderId="0" xfId="0" applyFont="1" applyAlignment="1" applyProtection="1">
      <alignment horizontal="left"/>
      <protection locked="0"/>
    </xf>
    <xf numFmtId="4" fontId="15" fillId="0" borderId="0" xfId="0" applyNumberFormat="1" applyFont="1" applyAlignment="1" applyProtection="1">
      <alignment horizontal="left"/>
      <protection locked="0"/>
    </xf>
    <xf numFmtId="0" fontId="15" fillId="0" borderId="0" xfId="0" applyFont="1" applyAlignment="1" applyProtection="1">
      <alignment horizontal="justify" vertical="center"/>
      <protection locked="0"/>
    </xf>
    <xf numFmtId="0" fontId="15" fillId="4" borderId="4" xfId="0" applyFont="1" applyFill="1" applyBorder="1" applyAlignment="1" applyProtection="1">
      <alignment horizontal="center" vertical="justify"/>
      <protection hidden="1"/>
    </xf>
    <xf numFmtId="0" fontId="15" fillId="4" borderId="3" xfId="0" applyFont="1" applyFill="1" applyBorder="1" applyAlignment="1" applyProtection="1">
      <alignment horizontal="center" vertical="justify"/>
      <protection hidden="1"/>
    </xf>
    <xf numFmtId="0" fontId="15" fillId="7" borderId="5" xfId="0" applyFont="1" applyFill="1" applyBorder="1" applyAlignment="1" applyProtection="1">
      <alignment horizontal="center" vertical="center"/>
      <protection hidden="1"/>
    </xf>
    <xf numFmtId="0" fontId="15" fillId="7" borderId="14" xfId="0" applyFont="1" applyFill="1" applyBorder="1" applyAlignment="1" applyProtection="1">
      <alignment horizontal="center" vertical="center"/>
      <protection hidden="1"/>
    </xf>
    <xf numFmtId="0" fontId="15" fillId="7" borderId="12" xfId="0" applyFont="1" applyFill="1" applyBorder="1" applyAlignment="1" applyProtection="1">
      <alignment horizontal="center" vertical="center"/>
      <protection hidden="1"/>
    </xf>
    <xf numFmtId="0" fontId="15" fillId="7" borderId="9" xfId="0" applyFont="1" applyFill="1" applyBorder="1" applyAlignment="1" applyProtection="1">
      <alignment horizontal="center" vertical="center" wrapText="1"/>
      <protection hidden="1"/>
    </xf>
    <xf numFmtId="0" fontId="15" fillId="7" borderId="10" xfId="0" applyFont="1" applyFill="1" applyBorder="1" applyAlignment="1" applyProtection="1">
      <alignment horizontal="center" vertical="center" wrapText="1"/>
      <protection hidden="1"/>
    </xf>
    <xf numFmtId="0" fontId="15" fillId="7" borderId="11" xfId="0" applyFont="1" applyFill="1" applyBorder="1" applyAlignment="1" applyProtection="1">
      <alignment horizontal="center" vertical="center" wrapText="1"/>
      <protection hidden="1"/>
    </xf>
    <xf numFmtId="0" fontId="15" fillId="7" borderId="5" xfId="0" applyFont="1" applyFill="1" applyBorder="1" applyAlignment="1" applyProtection="1">
      <alignment horizontal="center" vertical="center" wrapText="1"/>
      <protection hidden="1"/>
    </xf>
    <xf numFmtId="0" fontId="15" fillId="7" borderId="14" xfId="0" applyFont="1" applyFill="1" applyBorder="1" applyAlignment="1" applyProtection="1">
      <alignment horizontal="center" vertical="center" wrapText="1"/>
      <protection hidden="1"/>
    </xf>
    <xf numFmtId="0" fontId="15" fillId="7" borderId="12" xfId="0" applyFont="1" applyFill="1" applyBorder="1" applyAlignment="1" applyProtection="1">
      <alignment horizontal="center" vertical="center" wrapText="1"/>
      <protection hidden="1"/>
    </xf>
    <xf numFmtId="0" fontId="15" fillId="7" borderId="6" xfId="0" applyFont="1" applyFill="1" applyBorder="1" applyAlignment="1" applyProtection="1">
      <alignment horizontal="center" vertical="center" wrapText="1"/>
      <protection hidden="1"/>
    </xf>
    <xf numFmtId="0" fontId="15" fillId="7" borderId="19" xfId="0" applyFont="1" applyFill="1" applyBorder="1" applyAlignment="1" applyProtection="1">
      <alignment horizontal="center" vertical="center" textRotation="90"/>
      <protection hidden="1"/>
    </xf>
    <xf numFmtId="0" fontId="15" fillId="7" borderId="22" xfId="0" applyFont="1" applyFill="1" applyBorder="1" applyAlignment="1" applyProtection="1">
      <alignment horizontal="center" vertical="center" textRotation="90"/>
      <protection hidden="1"/>
    </xf>
    <xf numFmtId="0" fontId="15" fillId="7" borderId="21" xfId="0" applyFont="1" applyFill="1" applyBorder="1" applyAlignment="1" applyProtection="1">
      <alignment horizontal="justify" vertical="center"/>
      <protection hidden="1"/>
    </xf>
    <xf numFmtId="0" fontId="15" fillId="7" borderId="24" xfId="0" applyFont="1" applyFill="1" applyBorder="1" applyAlignment="1" applyProtection="1">
      <alignment horizontal="justify" vertical="center"/>
      <protection hidden="1"/>
    </xf>
    <xf numFmtId="0" fontId="15" fillId="7" borderId="43" xfId="0" applyFont="1" applyFill="1" applyBorder="1" applyAlignment="1" applyProtection="1">
      <alignment horizontal="center" vertical="center" textRotation="90"/>
      <protection hidden="1"/>
    </xf>
    <xf numFmtId="0" fontId="15" fillId="7" borderId="44" xfId="0" applyFont="1" applyFill="1" applyBorder="1" applyAlignment="1" applyProtection="1">
      <alignment horizontal="justify" vertical="center"/>
      <protection hidden="1"/>
    </xf>
    <xf numFmtId="0" fontId="15" fillId="4" borderId="2" xfId="0" applyFont="1" applyFill="1" applyBorder="1" applyAlignment="1" applyProtection="1">
      <alignment horizontal="center" vertical="justify"/>
      <protection hidden="1"/>
    </xf>
    <xf numFmtId="0" fontId="15" fillId="5" borderId="14" xfId="0" applyFont="1" applyFill="1" applyBorder="1" applyAlignment="1">
      <alignment horizontal="center" vertical="justify"/>
    </xf>
    <xf numFmtId="0" fontId="15" fillId="7" borderId="29" xfId="0" applyFont="1" applyFill="1" applyBorder="1" applyAlignment="1" applyProtection="1">
      <alignment horizontal="justify" vertical="center"/>
      <protection hidden="1"/>
    </xf>
    <xf numFmtId="0" fontId="15" fillId="7" borderId="29" xfId="0" applyFont="1" applyFill="1" applyBorder="1" applyAlignment="1" applyProtection="1">
      <alignment horizontal="center" vertical="center" wrapText="1"/>
      <protection hidden="1"/>
    </xf>
    <xf numFmtId="0" fontId="15" fillId="7" borderId="46" xfId="0" applyFont="1" applyFill="1" applyBorder="1" applyAlignment="1" applyProtection="1">
      <alignment horizontal="center" vertical="center" wrapText="1"/>
      <protection hidden="1"/>
    </xf>
    <xf numFmtId="0" fontId="15" fillId="0" borderId="0" xfId="0" applyFont="1" applyAlignment="1" applyProtection="1">
      <alignment horizontal="left"/>
      <protection hidden="1"/>
    </xf>
    <xf numFmtId="0" fontId="15" fillId="4" borderId="32" xfId="0" applyFont="1" applyFill="1" applyBorder="1" applyAlignment="1" applyProtection="1">
      <alignment horizontal="center" vertical="justify"/>
      <protection hidden="1"/>
    </xf>
    <xf numFmtId="0" fontId="15" fillId="4" borderId="51" xfId="0" applyFont="1" applyFill="1" applyBorder="1" applyAlignment="1" applyProtection="1">
      <alignment horizontal="center" vertical="justify"/>
      <protection hidden="1"/>
    </xf>
    <xf numFmtId="0" fontId="15" fillId="5" borderId="45" xfId="0" applyFont="1" applyFill="1" applyBorder="1" applyAlignment="1">
      <alignment horizontal="center" vertical="justify"/>
    </xf>
    <xf numFmtId="0" fontId="15" fillId="5" borderId="29" xfId="0" applyFont="1" applyFill="1" applyBorder="1" applyAlignment="1">
      <alignment horizontal="center" vertical="justify"/>
    </xf>
    <xf numFmtId="0" fontId="15" fillId="7" borderId="29" xfId="0" applyFont="1" applyFill="1" applyBorder="1" applyAlignment="1" applyProtection="1">
      <alignment horizontal="center" vertical="center"/>
      <protection hidden="1"/>
    </xf>
    <xf numFmtId="0" fontId="15" fillId="7" borderId="29" xfId="0" applyFont="1" applyFill="1" applyBorder="1" applyAlignment="1">
      <alignment horizontal="center" vertical="center" wrapText="1"/>
    </xf>
    <xf numFmtId="0" fontId="15" fillId="7" borderId="29" xfId="0" applyFont="1" applyFill="1" applyBorder="1" applyAlignment="1" applyProtection="1">
      <alignment horizontal="center" vertical="center" textRotation="90"/>
      <protection hidden="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esupuesto/PRESUPUESTO%202019/Presupuesto%20primer%20Extraordinario%202019/Matriz-Program&#225;tica%20II%20presupuestro%20extraordinario%20201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MARCO GENERAL PLAZAS"/>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ow r="5">
          <cell r="D5" t="str">
            <v>Municipalidad de Orotina</v>
          </cell>
        </row>
        <row r="7">
          <cell r="D7">
            <v>2019</v>
          </cell>
        </row>
      </sheetData>
      <sheetData sheetId="1"/>
      <sheetData sheetId="2">
        <row r="1">
          <cell r="A1" t="str">
            <v>PLAN OPERATIVO ANUAL</v>
          </cell>
        </row>
        <row r="2">
          <cell r="A2" t="str">
            <v>Municipalidad de Orotina</v>
          </cell>
        </row>
        <row r="3">
          <cell r="A3">
            <v>2019</v>
          </cell>
        </row>
      </sheetData>
      <sheetData sheetId="3">
        <row r="5">
          <cell r="C5">
            <v>0</v>
          </cell>
          <cell r="D5">
            <v>4</v>
          </cell>
          <cell r="F5">
            <v>0</v>
          </cell>
          <cell r="G5">
            <v>4</v>
          </cell>
        </row>
        <row r="8">
          <cell r="B8">
            <v>8</v>
          </cell>
        </row>
        <row r="9">
          <cell r="B9">
            <v>4</v>
          </cell>
        </row>
        <row r="10">
          <cell r="B10">
            <v>4</v>
          </cell>
        </row>
      </sheetData>
      <sheetData sheetId="4">
        <row r="1">
          <cell r="A1" t="str">
            <v>PLAN OPERATIVO ANUAL</v>
          </cell>
        </row>
      </sheetData>
      <sheetData sheetId="5">
        <row r="5">
          <cell r="C5">
            <v>0</v>
          </cell>
          <cell r="D5">
            <v>2</v>
          </cell>
          <cell r="F5">
            <v>0</v>
          </cell>
          <cell r="G5">
            <v>2</v>
          </cell>
        </row>
        <row r="8">
          <cell r="B8">
            <v>4</v>
          </cell>
        </row>
        <row r="9">
          <cell r="B9">
            <v>2</v>
          </cell>
        </row>
        <row r="10">
          <cell r="B10">
            <v>2</v>
          </cell>
        </row>
      </sheetData>
      <sheetData sheetId="6"/>
      <sheetData sheetId="7">
        <row r="5">
          <cell r="C5">
            <v>1</v>
          </cell>
          <cell r="D5">
            <v>19</v>
          </cell>
          <cell r="F5">
            <v>0</v>
          </cell>
          <cell r="G5">
            <v>1</v>
          </cell>
        </row>
        <row r="8">
          <cell r="B8">
            <v>21</v>
          </cell>
        </row>
        <row r="9">
          <cell r="B9">
            <v>20</v>
          </cell>
        </row>
        <row r="10">
          <cell r="B10">
            <v>1</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0B38E4-72ED-401B-99AD-3EE82B8C987A}">
  <dimension ref="A1:L76"/>
  <sheetViews>
    <sheetView topLeftCell="A37" workbookViewId="0">
      <selection activeCell="E71" sqref="E71"/>
    </sheetView>
  </sheetViews>
  <sheetFormatPr baseColWidth="10" defaultColWidth="11.42578125" defaultRowHeight="11.25" x14ac:dyDescent="0.2"/>
  <cols>
    <col min="1" max="1" width="2.140625" style="5" customWidth="1"/>
    <col min="2" max="2" width="17.140625" style="5" customWidth="1"/>
    <col min="3" max="3" width="6.42578125" style="5" customWidth="1"/>
    <col min="4" max="4" width="3" style="5" bestFit="1" customWidth="1"/>
    <col min="5" max="5" width="46.5703125" style="5" customWidth="1"/>
    <col min="6" max="6" width="15.7109375" style="5" customWidth="1"/>
    <col min="7" max="256" width="11.42578125" style="5"/>
    <col min="257" max="257" width="17.140625" style="5" customWidth="1"/>
    <col min="258" max="258" width="16.140625" style="5" customWidth="1"/>
    <col min="259" max="259" width="3" style="5" bestFit="1" customWidth="1"/>
    <col min="260" max="260" width="36.7109375" style="5" customWidth="1"/>
    <col min="261" max="261" width="42.5703125" style="5" customWidth="1"/>
    <col min="262" max="262" width="15.7109375" style="5" customWidth="1"/>
    <col min="263" max="512" width="11.42578125" style="5"/>
    <col min="513" max="513" width="17.140625" style="5" customWidth="1"/>
    <col min="514" max="514" width="16.140625" style="5" customWidth="1"/>
    <col min="515" max="515" width="3" style="5" bestFit="1" customWidth="1"/>
    <col min="516" max="516" width="36.7109375" style="5" customWidth="1"/>
    <col min="517" max="517" width="42.5703125" style="5" customWidth="1"/>
    <col min="518" max="518" width="15.7109375" style="5" customWidth="1"/>
    <col min="519" max="768" width="11.42578125" style="5"/>
    <col min="769" max="769" width="17.140625" style="5" customWidth="1"/>
    <col min="770" max="770" width="16.140625" style="5" customWidth="1"/>
    <col min="771" max="771" width="3" style="5" bestFit="1" customWidth="1"/>
    <col min="772" max="772" width="36.7109375" style="5" customWidth="1"/>
    <col min="773" max="773" width="42.5703125" style="5" customWidth="1"/>
    <col min="774" max="774" width="15.7109375" style="5" customWidth="1"/>
    <col min="775" max="1024" width="11.42578125" style="5"/>
    <col min="1025" max="1025" width="17.140625" style="5" customWidth="1"/>
    <col min="1026" max="1026" width="16.140625" style="5" customWidth="1"/>
    <col min="1027" max="1027" width="3" style="5" bestFit="1" customWidth="1"/>
    <col min="1028" max="1028" width="36.7109375" style="5" customWidth="1"/>
    <col min="1029" max="1029" width="42.5703125" style="5" customWidth="1"/>
    <col min="1030" max="1030" width="15.7109375" style="5" customWidth="1"/>
    <col min="1031" max="1280" width="11.42578125" style="5"/>
    <col min="1281" max="1281" width="17.140625" style="5" customWidth="1"/>
    <col min="1282" max="1282" width="16.140625" style="5" customWidth="1"/>
    <col min="1283" max="1283" width="3" style="5" bestFit="1" customWidth="1"/>
    <col min="1284" max="1284" width="36.7109375" style="5" customWidth="1"/>
    <col min="1285" max="1285" width="42.5703125" style="5" customWidth="1"/>
    <col min="1286" max="1286" width="15.7109375" style="5" customWidth="1"/>
    <col min="1287" max="1536" width="11.42578125" style="5"/>
    <col min="1537" max="1537" width="17.140625" style="5" customWidth="1"/>
    <col min="1538" max="1538" width="16.140625" style="5" customWidth="1"/>
    <col min="1539" max="1539" width="3" style="5" bestFit="1" customWidth="1"/>
    <col min="1540" max="1540" width="36.7109375" style="5" customWidth="1"/>
    <col min="1541" max="1541" width="42.5703125" style="5" customWidth="1"/>
    <col min="1542" max="1542" width="15.7109375" style="5" customWidth="1"/>
    <col min="1543" max="1792" width="11.42578125" style="5"/>
    <col min="1793" max="1793" width="17.140625" style="5" customWidth="1"/>
    <col min="1794" max="1794" width="16.140625" style="5" customWidth="1"/>
    <col min="1795" max="1795" width="3" style="5" bestFit="1" customWidth="1"/>
    <col min="1796" max="1796" width="36.7109375" style="5" customWidth="1"/>
    <col min="1797" max="1797" width="42.5703125" style="5" customWidth="1"/>
    <col min="1798" max="1798" width="15.7109375" style="5" customWidth="1"/>
    <col min="1799" max="2048" width="11.42578125" style="5"/>
    <col min="2049" max="2049" width="17.140625" style="5" customWidth="1"/>
    <col min="2050" max="2050" width="16.140625" style="5" customWidth="1"/>
    <col min="2051" max="2051" width="3" style="5" bestFit="1" customWidth="1"/>
    <col min="2052" max="2052" width="36.7109375" style="5" customWidth="1"/>
    <col min="2053" max="2053" width="42.5703125" style="5" customWidth="1"/>
    <col min="2054" max="2054" width="15.7109375" style="5" customWidth="1"/>
    <col min="2055" max="2304" width="11.42578125" style="5"/>
    <col min="2305" max="2305" width="17.140625" style="5" customWidth="1"/>
    <col min="2306" max="2306" width="16.140625" style="5" customWidth="1"/>
    <col min="2307" max="2307" width="3" style="5" bestFit="1" customWidth="1"/>
    <col min="2308" max="2308" width="36.7109375" style="5" customWidth="1"/>
    <col min="2309" max="2309" width="42.5703125" style="5" customWidth="1"/>
    <col min="2310" max="2310" width="15.7109375" style="5" customWidth="1"/>
    <col min="2311" max="2560" width="11.42578125" style="5"/>
    <col min="2561" max="2561" width="17.140625" style="5" customWidth="1"/>
    <col min="2562" max="2562" width="16.140625" style="5" customWidth="1"/>
    <col min="2563" max="2563" width="3" style="5" bestFit="1" customWidth="1"/>
    <col min="2564" max="2564" width="36.7109375" style="5" customWidth="1"/>
    <col min="2565" max="2565" width="42.5703125" style="5" customWidth="1"/>
    <col min="2566" max="2566" width="15.7109375" style="5" customWidth="1"/>
    <col min="2567" max="2816" width="11.42578125" style="5"/>
    <col min="2817" max="2817" width="17.140625" style="5" customWidth="1"/>
    <col min="2818" max="2818" width="16.140625" style="5" customWidth="1"/>
    <col min="2819" max="2819" width="3" style="5" bestFit="1" customWidth="1"/>
    <col min="2820" max="2820" width="36.7109375" style="5" customWidth="1"/>
    <col min="2821" max="2821" width="42.5703125" style="5" customWidth="1"/>
    <col min="2822" max="2822" width="15.7109375" style="5" customWidth="1"/>
    <col min="2823" max="3072" width="11.42578125" style="5"/>
    <col min="3073" max="3073" width="17.140625" style="5" customWidth="1"/>
    <col min="3074" max="3074" width="16.140625" style="5" customWidth="1"/>
    <col min="3075" max="3075" width="3" style="5" bestFit="1" customWidth="1"/>
    <col min="3076" max="3076" width="36.7109375" style="5" customWidth="1"/>
    <col min="3077" max="3077" width="42.5703125" style="5" customWidth="1"/>
    <col min="3078" max="3078" width="15.7109375" style="5" customWidth="1"/>
    <col min="3079" max="3328" width="11.42578125" style="5"/>
    <col min="3329" max="3329" width="17.140625" style="5" customWidth="1"/>
    <col min="3330" max="3330" width="16.140625" style="5" customWidth="1"/>
    <col min="3331" max="3331" width="3" style="5" bestFit="1" customWidth="1"/>
    <col min="3332" max="3332" width="36.7109375" style="5" customWidth="1"/>
    <col min="3333" max="3333" width="42.5703125" style="5" customWidth="1"/>
    <col min="3334" max="3334" width="15.7109375" style="5" customWidth="1"/>
    <col min="3335" max="3584" width="11.42578125" style="5"/>
    <col min="3585" max="3585" width="17.140625" style="5" customWidth="1"/>
    <col min="3586" max="3586" width="16.140625" style="5" customWidth="1"/>
    <col min="3587" max="3587" width="3" style="5" bestFit="1" customWidth="1"/>
    <col min="3588" max="3588" width="36.7109375" style="5" customWidth="1"/>
    <col min="3589" max="3589" width="42.5703125" style="5" customWidth="1"/>
    <col min="3590" max="3590" width="15.7109375" style="5" customWidth="1"/>
    <col min="3591" max="3840" width="11.42578125" style="5"/>
    <col min="3841" max="3841" width="17.140625" style="5" customWidth="1"/>
    <col min="3842" max="3842" width="16.140625" style="5" customWidth="1"/>
    <col min="3843" max="3843" width="3" style="5" bestFit="1" customWidth="1"/>
    <col min="3844" max="3844" width="36.7109375" style="5" customWidth="1"/>
    <col min="3845" max="3845" width="42.5703125" style="5" customWidth="1"/>
    <col min="3846" max="3846" width="15.7109375" style="5" customWidth="1"/>
    <col min="3847" max="4096" width="11.42578125" style="5"/>
    <col min="4097" max="4097" width="17.140625" style="5" customWidth="1"/>
    <col min="4098" max="4098" width="16.140625" style="5" customWidth="1"/>
    <col min="4099" max="4099" width="3" style="5" bestFit="1" customWidth="1"/>
    <col min="4100" max="4100" width="36.7109375" style="5" customWidth="1"/>
    <col min="4101" max="4101" width="42.5703125" style="5" customWidth="1"/>
    <col min="4102" max="4102" width="15.7109375" style="5" customWidth="1"/>
    <col min="4103" max="4352" width="11.42578125" style="5"/>
    <col min="4353" max="4353" width="17.140625" style="5" customWidth="1"/>
    <col min="4354" max="4354" width="16.140625" style="5" customWidth="1"/>
    <col min="4355" max="4355" width="3" style="5" bestFit="1" customWidth="1"/>
    <col min="4356" max="4356" width="36.7109375" style="5" customWidth="1"/>
    <col min="4357" max="4357" width="42.5703125" style="5" customWidth="1"/>
    <col min="4358" max="4358" width="15.7109375" style="5" customWidth="1"/>
    <col min="4359" max="4608" width="11.42578125" style="5"/>
    <col min="4609" max="4609" width="17.140625" style="5" customWidth="1"/>
    <col min="4610" max="4610" width="16.140625" style="5" customWidth="1"/>
    <col min="4611" max="4611" width="3" style="5" bestFit="1" customWidth="1"/>
    <col min="4612" max="4612" width="36.7109375" style="5" customWidth="1"/>
    <col min="4613" max="4613" width="42.5703125" style="5" customWidth="1"/>
    <col min="4614" max="4614" width="15.7109375" style="5" customWidth="1"/>
    <col min="4615" max="4864" width="11.42578125" style="5"/>
    <col min="4865" max="4865" width="17.140625" style="5" customWidth="1"/>
    <col min="4866" max="4866" width="16.140625" style="5" customWidth="1"/>
    <col min="4867" max="4867" width="3" style="5" bestFit="1" customWidth="1"/>
    <col min="4868" max="4868" width="36.7109375" style="5" customWidth="1"/>
    <col min="4869" max="4869" width="42.5703125" style="5" customWidth="1"/>
    <col min="4870" max="4870" width="15.7109375" style="5" customWidth="1"/>
    <col min="4871" max="5120" width="11.42578125" style="5"/>
    <col min="5121" max="5121" width="17.140625" style="5" customWidth="1"/>
    <col min="5122" max="5122" width="16.140625" style="5" customWidth="1"/>
    <col min="5123" max="5123" width="3" style="5" bestFit="1" customWidth="1"/>
    <col min="5124" max="5124" width="36.7109375" style="5" customWidth="1"/>
    <col min="5125" max="5125" width="42.5703125" style="5" customWidth="1"/>
    <col min="5126" max="5126" width="15.7109375" style="5" customWidth="1"/>
    <col min="5127" max="5376" width="11.42578125" style="5"/>
    <col min="5377" max="5377" width="17.140625" style="5" customWidth="1"/>
    <col min="5378" max="5378" width="16.140625" style="5" customWidth="1"/>
    <col min="5379" max="5379" width="3" style="5" bestFit="1" customWidth="1"/>
    <col min="5380" max="5380" width="36.7109375" style="5" customWidth="1"/>
    <col min="5381" max="5381" width="42.5703125" style="5" customWidth="1"/>
    <col min="5382" max="5382" width="15.7109375" style="5" customWidth="1"/>
    <col min="5383" max="5632" width="11.42578125" style="5"/>
    <col min="5633" max="5633" width="17.140625" style="5" customWidth="1"/>
    <col min="5634" max="5634" width="16.140625" style="5" customWidth="1"/>
    <col min="5635" max="5635" width="3" style="5" bestFit="1" customWidth="1"/>
    <col min="5636" max="5636" width="36.7109375" style="5" customWidth="1"/>
    <col min="5637" max="5637" width="42.5703125" style="5" customWidth="1"/>
    <col min="5638" max="5638" width="15.7109375" style="5" customWidth="1"/>
    <col min="5639" max="5888" width="11.42578125" style="5"/>
    <col min="5889" max="5889" width="17.140625" style="5" customWidth="1"/>
    <col min="5890" max="5890" width="16.140625" style="5" customWidth="1"/>
    <col min="5891" max="5891" width="3" style="5" bestFit="1" customWidth="1"/>
    <col min="5892" max="5892" width="36.7109375" style="5" customWidth="1"/>
    <col min="5893" max="5893" width="42.5703125" style="5" customWidth="1"/>
    <col min="5894" max="5894" width="15.7109375" style="5" customWidth="1"/>
    <col min="5895" max="6144" width="11.42578125" style="5"/>
    <col min="6145" max="6145" width="17.140625" style="5" customWidth="1"/>
    <col min="6146" max="6146" width="16.140625" style="5" customWidth="1"/>
    <col min="6147" max="6147" width="3" style="5" bestFit="1" customWidth="1"/>
    <col min="6148" max="6148" width="36.7109375" style="5" customWidth="1"/>
    <col min="6149" max="6149" width="42.5703125" style="5" customWidth="1"/>
    <col min="6150" max="6150" width="15.7109375" style="5" customWidth="1"/>
    <col min="6151" max="6400" width="11.42578125" style="5"/>
    <col min="6401" max="6401" width="17.140625" style="5" customWidth="1"/>
    <col min="6402" max="6402" width="16.140625" style="5" customWidth="1"/>
    <col min="6403" max="6403" width="3" style="5" bestFit="1" customWidth="1"/>
    <col min="6404" max="6404" width="36.7109375" style="5" customWidth="1"/>
    <col min="6405" max="6405" width="42.5703125" style="5" customWidth="1"/>
    <col min="6406" max="6406" width="15.7109375" style="5" customWidth="1"/>
    <col min="6407" max="6656" width="11.42578125" style="5"/>
    <col min="6657" max="6657" width="17.140625" style="5" customWidth="1"/>
    <col min="6658" max="6658" width="16.140625" style="5" customWidth="1"/>
    <col min="6659" max="6659" width="3" style="5" bestFit="1" customWidth="1"/>
    <col min="6660" max="6660" width="36.7109375" style="5" customWidth="1"/>
    <col min="6661" max="6661" width="42.5703125" style="5" customWidth="1"/>
    <col min="6662" max="6662" width="15.7109375" style="5" customWidth="1"/>
    <col min="6663" max="6912" width="11.42578125" style="5"/>
    <col min="6913" max="6913" width="17.140625" style="5" customWidth="1"/>
    <col min="6914" max="6914" width="16.140625" style="5" customWidth="1"/>
    <col min="6915" max="6915" width="3" style="5" bestFit="1" customWidth="1"/>
    <col min="6916" max="6916" width="36.7109375" style="5" customWidth="1"/>
    <col min="6917" max="6917" width="42.5703125" style="5" customWidth="1"/>
    <col min="6918" max="6918" width="15.7109375" style="5" customWidth="1"/>
    <col min="6919" max="7168" width="11.42578125" style="5"/>
    <col min="7169" max="7169" width="17.140625" style="5" customWidth="1"/>
    <col min="7170" max="7170" width="16.140625" style="5" customWidth="1"/>
    <col min="7171" max="7171" width="3" style="5" bestFit="1" customWidth="1"/>
    <col min="7172" max="7172" width="36.7109375" style="5" customWidth="1"/>
    <col min="7173" max="7173" width="42.5703125" style="5" customWidth="1"/>
    <col min="7174" max="7174" width="15.7109375" style="5" customWidth="1"/>
    <col min="7175" max="7424" width="11.42578125" style="5"/>
    <col min="7425" max="7425" width="17.140625" style="5" customWidth="1"/>
    <col min="7426" max="7426" width="16.140625" style="5" customWidth="1"/>
    <col min="7427" max="7427" width="3" style="5" bestFit="1" customWidth="1"/>
    <col min="7428" max="7428" width="36.7109375" style="5" customWidth="1"/>
    <col min="7429" max="7429" width="42.5703125" style="5" customWidth="1"/>
    <col min="7430" max="7430" width="15.7109375" style="5" customWidth="1"/>
    <col min="7431" max="7680" width="11.42578125" style="5"/>
    <col min="7681" max="7681" width="17.140625" style="5" customWidth="1"/>
    <col min="7682" max="7682" width="16.140625" style="5" customWidth="1"/>
    <col min="7683" max="7683" width="3" style="5" bestFit="1" customWidth="1"/>
    <col min="7684" max="7684" width="36.7109375" style="5" customWidth="1"/>
    <col min="7685" max="7685" width="42.5703125" style="5" customWidth="1"/>
    <col min="7686" max="7686" width="15.7109375" style="5" customWidth="1"/>
    <col min="7687" max="7936" width="11.42578125" style="5"/>
    <col min="7937" max="7937" width="17.140625" style="5" customWidth="1"/>
    <col min="7938" max="7938" width="16.140625" style="5" customWidth="1"/>
    <col min="7939" max="7939" width="3" style="5" bestFit="1" customWidth="1"/>
    <col min="7940" max="7940" width="36.7109375" style="5" customWidth="1"/>
    <col min="7941" max="7941" width="42.5703125" style="5" customWidth="1"/>
    <col min="7942" max="7942" width="15.7109375" style="5" customWidth="1"/>
    <col min="7943" max="8192" width="11.42578125" style="5"/>
    <col min="8193" max="8193" width="17.140625" style="5" customWidth="1"/>
    <col min="8194" max="8194" width="16.140625" style="5" customWidth="1"/>
    <col min="8195" max="8195" width="3" style="5" bestFit="1" customWidth="1"/>
    <col min="8196" max="8196" width="36.7109375" style="5" customWidth="1"/>
    <col min="8197" max="8197" width="42.5703125" style="5" customWidth="1"/>
    <col min="8198" max="8198" width="15.7109375" style="5" customWidth="1"/>
    <col min="8199" max="8448" width="11.42578125" style="5"/>
    <col min="8449" max="8449" width="17.140625" style="5" customWidth="1"/>
    <col min="8450" max="8450" width="16.140625" style="5" customWidth="1"/>
    <col min="8451" max="8451" width="3" style="5" bestFit="1" customWidth="1"/>
    <col min="8452" max="8452" width="36.7109375" style="5" customWidth="1"/>
    <col min="8453" max="8453" width="42.5703125" style="5" customWidth="1"/>
    <col min="8454" max="8454" width="15.7109375" style="5" customWidth="1"/>
    <col min="8455" max="8704" width="11.42578125" style="5"/>
    <col min="8705" max="8705" width="17.140625" style="5" customWidth="1"/>
    <col min="8706" max="8706" width="16.140625" style="5" customWidth="1"/>
    <col min="8707" max="8707" width="3" style="5" bestFit="1" customWidth="1"/>
    <col min="8708" max="8708" width="36.7109375" style="5" customWidth="1"/>
    <col min="8709" max="8709" width="42.5703125" style="5" customWidth="1"/>
    <col min="8710" max="8710" width="15.7109375" style="5" customWidth="1"/>
    <col min="8711" max="8960" width="11.42578125" style="5"/>
    <col min="8961" max="8961" width="17.140625" style="5" customWidth="1"/>
    <col min="8962" max="8962" width="16.140625" style="5" customWidth="1"/>
    <col min="8963" max="8963" width="3" style="5" bestFit="1" customWidth="1"/>
    <col min="8964" max="8964" width="36.7109375" style="5" customWidth="1"/>
    <col min="8965" max="8965" width="42.5703125" style="5" customWidth="1"/>
    <col min="8966" max="8966" width="15.7109375" style="5" customWidth="1"/>
    <col min="8967" max="9216" width="11.42578125" style="5"/>
    <col min="9217" max="9217" width="17.140625" style="5" customWidth="1"/>
    <col min="9218" max="9218" width="16.140625" style="5" customWidth="1"/>
    <col min="9219" max="9219" width="3" style="5" bestFit="1" customWidth="1"/>
    <col min="9220" max="9220" width="36.7109375" style="5" customWidth="1"/>
    <col min="9221" max="9221" width="42.5703125" style="5" customWidth="1"/>
    <col min="9222" max="9222" width="15.7109375" style="5" customWidth="1"/>
    <col min="9223" max="9472" width="11.42578125" style="5"/>
    <col min="9473" max="9473" width="17.140625" style="5" customWidth="1"/>
    <col min="9474" max="9474" width="16.140625" style="5" customWidth="1"/>
    <col min="9475" max="9475" width="3" style="5" bestFit="1" customWidth="1"/>
    <col min="9476" max="9476" width="36.7109375" style="5" customWidth="1"/>
    <col min="9477" max="9477" width="42.5703125" style="5" customWidth="1"/>
    <col min="9478" max="9478" width="15.7109375" style="5" customWidth="1"/>
    <col min="9479" max="9728" width="11.42578125" style="5"/>
    <col min="9729" max="9729" width="17.140625" style="5" customWidth="1"/>
    <col min="9730" max="9730" width="16.140625" style="5" customWidth="1"/>
    <col min="9731" max="9731" width="3" style="5" bestFit="1" customWidth="1"/>
    <col min="9732" max="9732" width="36.7109375" style="5" customWidth="1"/>
    <col min="9733" max="9733" width="42.5703125" style="5" customWidth="1"/>
    <col min="9734" max="9734" width="15.7109375" style="5" customWidth="1"/>
    <col min="9735" max="9984" width="11.42578125" style="5"/>
    <col min="9985" max="9985" width="17.140625" style="5" customWidth="1"/>
    <col min="9986" max="9986" width="16.140625" style="5" customWidth="1"/>
    <col min="9987" max="9987" width="3" style="5" bestFit="1" customWidth="1"/>
    <col min="9988" max="9988" width="36.7109375" style="5" customWidth="1"/>
    <col min="9989" max="9989" width="42.5703125" style="5" customWidth="1"/>
    <col min="9990" max="9990" width="15.7109375" style="5" customWidth="1"/>
    <col min="9991" max="10240" width="11.42578125" style="5"/>
    <col min="10241" max="10241" width="17.140625" style="5" customWidth="1"/>
    <col min="10242" max="10242" width="16.140625" style="5" customWidth="1"/>
    <col min="10243" max="10243" width="3" style="5" bestFit="1" customWidth="1"/>
    <col min="10244" max="10244" width="36.7109375" style="5" customWidth="1"/>
    <col min="10245" max="10245" width="42.5703125" style="5" customWidth="1"/>
    <col min="10246" max="10246" width="15.7109375" style="5" customWidth="1"/>
    <col min="10247" max="10496" width="11.42578125" style="5"/>
    <col min="10497" max="10497" width="17.140625" style="5" customWidth="1"/>
    <col min="10498" max="10498" width="16.140625" style="5" customWidth="1"/>
    <col min="10499" max="10499" width="3" style="5" bestFit="1" customWidth="1"/>
    <col min="10500" max="10500" width="36.7109375" style="5" customWidth="1"/>
    <col min="10501" max="10501" width="42.5703125" style="5" customWidth="1"/>
    <col min="10502" max="10502" width="15.7109375" style="5" customWidth="1"/>
    <col min="10503" max="10752" width="11.42578125" style="5"/>
    <col min="10753" max="10753" width="17.140625" style="5" customWidth="1"/>
    <col min="10754" max="10754" width="16.140625" style="5" customWidth="1"/>
    <col min="10755" max="10755" width="3" style="5" bestFit="1" customWidth="1"/>
    <col min="10756" max="10756" width="36.7109375" style="5" customWidth="1"/>
    <col min="10757" max="10757" width="42.5703125" style="5" customWidth="1"/>
    <col min="10758" max="10758" width="15.7109375" style="5" customWidth="1"/>
    <col min="10759" max="11008" width="11.42578125" style="5"/>
    <col min="11009" max="11009" width="17.140625" style="5" customWidth="1"/>
    <col min="11010" max="11010" width="16.140625" style="5" customWidth="1"/>
    <col min="11011" max="11011" width="3" style="5" bestFit="1" customWidth="1"/>
    <col min="11012" max="11012" width="36.7109375" style="5" customWidth="1"/>
    <col min="11013" max="11013" width="42.5703125" style="5" customWidth="1"/>
    <col min="11014" max="11014" width="15.7109375" style="5" customWidth="1"/>
    <col min="11015" max="11264" width="11.42578125" style="5"/>
    <col min="11265" max="11265" width="17.140625" style="5" customWidth="1"/>
    <col min="11266" max="11266" width="16.140625" style="5" customWidth="1"/>
    <col min="11267" max="11267" width="3" style="5" bestFit="1" customWidth="1"/>
    <col min="11268" max="11268" width="36.7109375" style="5" customWidth="1"/>
    <col min="11269" max="11269" width="42.5703125" style="5" customWidth="1"/>
    <col min="11270" max="11270" width="15.7109375" style="5" customWidth="1"/>
    <col min="11271" max="11520" width="11.42578125" style="5"/>
    <col min="11521" max="11521" width="17.140625" style="5" customWidth="1"/>
    <col min="11522" max="11522" width="16.140625" style="5" customWidth="1"/>
    <col min="11523" max="11523" width="3" style="5" bestFit="1" customWidth="1"/>
    <col min="11524" max="11524" width="36.7109375" style="5" customWidth="1"/>
    <col min="11525" max="11525" width="42.5703125" style="5" customWidth="1"/>
    <col min="11526" max="11526" width="15.7109375" style="5" customWidth="1"/>
    <col min="11527" max="11776" width="11.42578125" style="5"/>
    <col min="11777" max="11777" width="17.140625" style="5" customWidth="1"/>
    <col min="11778" max="11778" width="16.140625" style="5" customWidth="1"/>
    <col min="11779" max="11779" width="3" style="5" bestFit="1" customWidth="1"/>
    <col min="11780" max="11780" width="36.7109375" style="5" customWidth="1"/>
    <col min="11781" max="11781" width="42.5703125" style="5" customWidth="1"/>
    <col min="11782" max="11782" width="15.7109375" style="5" customWidth="1"/>
    <col min="11783" max="12032" width="11.42578125" style="5"/>
    <col min="12033" max="12033" width="17.140625" style="5" customWidth="1"/>
    <col min="12034" max="12034" width="16.140625" style="5" customWidth="1"/>
    <col min="12035" max="12035" width="3" style="5" bestFit="1" customWidth="1"/>
    <col min="12036" max="12036" width="36.7109375" style="5" customWidth="1"/>
    <col min="12037" max="12037" width="42.5703125" style="5" customWidth="1"/>
    <col min="12038" max="12038" width="15.7109375" style="5" customWidth="1"/>
    <col min="12039" max="12288" width="11.42578125" style="5"/>
    <col min="12289" max="12289" width="17.140625" style="5" customWidth="1"/>
    <col min="12290" max="12290" width="16.140625" style="5" customWidth="1"/>
    <col min="12291" max="12291" width="3" style="5" bestFit="1" customWidth="1"/>
    <col min="12292" max="12292" width="36.7109375" style="5" customWidth="1"/>
    <col min="12293" max="12293" width="42.5703125" style="5" customWidth="1"/>
    <col min="12294" max="12294" width="15.7109375" style="5" customWidth="1"/>
    <col min="12295" max="12544" width="11.42578125" style="5"/>
    <col min="12545" max="12545" width="17.140625" style="5" customWidth="1"/>
    <col min="12546" max="12546" width="16.140625" style="5" customWidth="1"/>
    <col min="12547" max="12547" width="3" style="5" bestFit="1" customWidth="1"/>
    <col min="12548" max="12548" width="36.7109375" style="5" customWidth="1"/>
    <col min="12549" max="12549" width="42.5703125" style="5" customWidth="1"/>
    <col min="12550" max="12550" width="15.7109375" style="5" customWidth="1"/>
    <col min="12551" max="12800" width="11.42578125" style="5"/>
    <col min="12801" max="12801" width="17.140625" style="5" customWidth="1"/>
    <col min="12802" max="12802" width="16.140625" style="5" customWidth="1"/>
    <col min="12803" max="12803" width="3" style="5" bestFit="1" customWidth="1"/>
    <col min="12804" max="12804" width="36.7109375" style="5" customWidth="1"/>
    <col min="12805" max="12805" width="42.5703125" style="5" customWidth="1"/>
    <col min="12806" max="12806" width="15.7109375" style="5" customWidth="1"/>
    <col min="12807" max="13056" width="11.42578125" style="5"/>
    <col min="13057" max="13057" width="17.140625" style="5" customWidth="1"/>
    <col min="13058" max="13058" width="16.140625" style="5" customWidth="1"/>
    <col min="13059" max="13059" width="3" style="5" bestFit="1" customWidth="1"/>
    <col min="13060" max="13060" width="36.7109375" style="5" customWidth="1"/>
    <col min="13061" max="13061" width="42.5703125" style="5" customWidth="1"/>
    <col min="13062" max="13062" width="15.7109375" style="5" customWidth="1"/>
    <col min="13063" max="13312" width="11.42578125" style="5"/>
    <col min="13313" max="13313" width="17.140625" style="5" customWidth="1"/>
    <col min="13314" max="13314" width="16.140625" style="5" customWidth="1"/>
    <col min="13315" max="13315" width="3" style="5" bestFit="1" customWidth="1"/>
    <col min="13316" max="13316" width="36.7109375" style="5" customWidth="1"/>
    <col min="13317" max="13317" width="42.5703125" style="5" customWidth="1"/>
    <col min="13318" max="13318" width="15.7109375" style="5" customWidth="1"/>
    <col min="13319" max="13568" width="11.42578125" style="5"/>
    <col min="13569" max="13569" width="17.140625" style="5" customWidth="1"/>
    <col min="13570" max="13570" width="16.140625" style="5" customWidth="1"/>
    <col min="13571" max="13571" width="3" style="5" bestFit="1" customWidth="1"/>
    <col min="13572" max="13572" width="36.7109375" style="5" customWidth="1"/>
    <col min="13573" max="13573" width="42.5703125" style="5" customWidth="1"/>
    <col min="13574" max="13574" width="15.7109375" style="5" customWidth="1"/>
    <col min="13575" max="13824" width="11.42578125" style="5"/>
    <col min="13825" max="13825" width="17.140625" style="5" customWidth="1"/>
    <col min="13826" max="13826" width="16.140625" style="5" customWidth="1"/>
    <col min="13827" max="13827" width="3" style="5" bestFit="1" customWidth="1"/>
    <col min="13828" max="13828" width="36.7109375" style="5" customWidth="1"/>
    <col min="13829" max="13829" width="42.5703125" style="5" customWidth="1"/>
    <col min="13830" max="13830" width="15.7109375" style="5" customWidth="1"/>
    <col min="13831" max="14080" width="11.42578125" style="5"/>
    <col min="14081" max="14081" width="17.140625" style="5" customWidth="1"/>
    <col min="14082" max="14082" width="16.140625" style="5" customWidth="1"/>
    <col min="14083" max="14083" width="3" style="5" bestFit="1" customWidth="1"/>
    <col min="14084" max="14084" width="36.7109375" style="5" customWidth="1"/>
    <col min="14085" max="14085" width="42.5703125" style="5" customWidth="1"/>
    <col min="14086" max="14086" width="15.7109375" style="5" customWidth="1"/>
    <col min="14087" max="14336" width="11.42578125" style="5"/>
    <col min="14337" max="14337" width="17.140625" style="5" customWidth="1"/>
    <col min="14338" max="14338" width="16.140625" style="5" customWidth="1"/>
    <col min="14339" max="14339" width="3" style="5" bestFit="1" customWidth="1"/>
    <col min="14340" max="14340" width="36.7109375" style="5" customWidth="1"/>
    <col min="14341" max="14341" width="42.5703125" style="5" customWidth="1"/>
    <col min="14342" max="14342" width="15.7109375" style="5" customWidth="1"/>
    <col min="14343" max="14592" width="11.42578125" style="5"/>
    <col min="14593" max="14593" width="17.140625" style="5" customWidth="1"/>
    <col min="14594" max="14594" width="16.140625" style="5" customWidth="1"/>
    <col min="14595" max="14595" width="3" style="5" bestFit="1" customWidth="1"/>
    <col min="14596" max="14596" width="36.7109375" style="5" customWidth="1"/>
    <col min="14597" max="14597" width="42.5703125" style="5" customWidth="1"/>
    <col min="14598" max="14598" width="15.7109375" style="5" customWidth="1"/>
    <col min="14599" max="14848" width="11.42578125" style="5"/>
    <col min="14849" max="14849" width="17.140625" style="5" customWidth="1"/>
    <col min="14850" max="14850" width="16.140625" style="5" customWidth="1"/>
    <col min="14851" max="14851" width="3" style="5" bestFit="1" customWidth="1"/>
    <col min="14852" max="14852" width="36.7109375" style="5" customWidth="1"/>
    <col min="14853" max="14853" width="42.5703125" style="5" customWidth="1"/>
    <col min="14854" max="14854" width="15.7109375" style="5" customWidth="1"/>
    <col min="14855" max="15104" width="11.42578125" style="5"/>
    <col min="15105" max="15105" width="17.140625" style="5" customWidth="1"/>
    <col min="15106" max="15106" width="16.140625" style="5" customWidth="1"/>
    <col min="15107" max="15107" width="3" style="5" bestFit="1" customWidth="1"/>
    <col min="15108" max="15108" width="36.7109375" style="5" customWidth="1"/>
    <col min="15109" max="15109" width="42.5703125" style="5" customWidth="1"/>
    <col min="15110" max="15110" width="15.7109375" style="5" customWidth="1"/>
    <col min="15111" max="15360" width="11.42578125" style="5"/>
    <col min="15361" max="15361" width="17.140625" style="5" customWidth="1"/>
    <col min="15362" max="15362" width="16.140625" style="5" customWidth="1"/>
    <col min="15363" max="15363" width="3" style="5" bestFit="1" customWidth="1"/>
    <col min="15364" max="15364" width="36.7109375" style="5" customWidth="1"/>
    <col min="15365" max="15365" width="42.5703125" style="5" customWidth="1"/>
    <col min="15366" max="15366" width="15.7109375" style="5" customWidth="1"/>
    <col min="15367" max="15616" width="11.42578125" style="5"/>
    <col min="15617" max="15617" width="17.140625" style="5" customWidth="1"/>
    <col min="15618" max="15618" width="16.140625" style="5" customWidth="1"/>
    <col min="15619" max="15619" width="3" style="5" bestFit="1" customWidth="1"/>
    <col min="15620" max="15620" width="36.7109375" style="5" customWidth="1"/>
    <col min="15621" max="15621" width="42.5703125" style="5" customWidth="1"/>
    <col min="15622" max="15622" width="15.7109375" style="5" customWidth="1"/>
    <col min="15623" max="15872" width="11.42578125" style="5"/>
    <col min="15873" max="15873" width="17.140625" style="5" customWidth="1"/>
    <col min="15874" max="15874" width="16.140625" style="5" customWidth="1"/>
    <col min="15875" max="15875" width="3" style="5" bestFit="1" customWidth="1"/>
    <col min="15876" max="15876" width="36.7109375" style="5" customWidth="1"/>
    <col min="15877" max="15877" width="42.5703125" style="5" customWidth="1"/>
    <col min="15878" max="15878" width="15.7109375" style="5" customWidth="1"/>
    <col min="15879" max="16128" width="11.42578125" style="5"/>
    <col min="16129" max="16129" width="17.140625" style="5" customWidth="1"/>
    <col min="16130" max="16130" width="16.140625" style="5" customWidth="1"/>
    <col min="16131" max="16131" width="3" style="5" bestFit="1" customWidth="1"/>
    <col min="16132" max="16132" width="36.7109375" style="5" customWidth="1"/>
    <col min="16133" max="16133" width="42.5703125" style="5" customWidth="1"/>
    <col min="16134" max="16134" width="15.7109375" style="5" customWidth="1"/>
    <col min="16135" max="16384" width="11.42578125" style="5"/>
  </cols>
  <sheetData>
    <row r="1" spans="2:8" x14ac:dyDescent="0.2">
      <c r="B1" s="211" t="s">
        <v>0</v>
      </c>
      <c r="C1" s="211"/>
      <c r="D1" s="211"/>
      <c r="E1" s="211"/>
      <c r="F1" s="3"/>
      <c r="G1" s="4"/>
      <c r="H1" s="4"/>
    </row>
    <row r="2" spans="2:8" x14ac:dyDescent="0.2">
      <c r="B2" s="211" t="s">
        <v>1</v>
      </c>
      <c r="C2" s="211"/>
      <c r="D2" s="211"/>
      <c r="E2" s="211"/>
      <c r="F2" s="3"/>
      <c r="G2" s="4"/>
      <c r="H2" s="4"/>
    </row>
    <row r="3" spans="2:8" ht="12" thickBot="1" x14ac:dyDescent="0.25">
      <c r="B3" s="3"/>
      <c r="C3" s="3"/>
      <c r="D3" s="3"/>
      <c r="E3" s="3"/>
      <c r="F3" s="3"/>
      <c r="G3" s="4"/>
      <c r="H3" s="4"/>
    </row>
    <row r="4" spans="2:8" ht="12" thickBot="1" x14ac:dyDescent="0.25">
      <c r="B4" s="212" t="s">
        <v>2</v>
      </c>
      <c r="C4" s="212"/>
      <c r="D4" s="7"/>
      <c r="E4" s="8" t="s">
        <v>3</v>
      </c>
      <c r="F4" s="3"/>
      <c r="G4" s="4"/>
      <c r="H4" s="4"/>
    </row>
    <row r="5" spans="2:8" ht="3.95" customHeight="1" thickBot="1" x14ac:dyDescent="0.25">
      <c r="B5" s="9"/>
      <c r="C5" s="9"/>
      <c r="D5" s="7"/>
      <c r="E5" s="10"/>
      <c r="F5" s="3"/>
      <c r="G5" s="4"/>
      <c r="H5" s="4"/>
    </row>
    <row r="6" spans="2:8" ht="12" thickBot="1" x14ac:dyDescent="0.25">
      <c r="B6" s="212" t="s">
        <v>4</v>
      </c>
      <c r="C6" s="212"/>
      <c r="D6" s="7"/>
      <c r="E6" s="11">
        <v>2019</v>
      </c>
      <c r="F6" s="3"/>
      <c r="G6" s="4"/>
      <c r="H6" s="4"/>
    </row>
    <row r="7" spans="2:8" ht="5.0999999999999996" customHeight="1" x14ac:dyDescent="0.2">
      <c r="B7" s="12"/>
      <c r="C7" s="13"/>
      <c r="D7" s="3"/>
      <c r="E7" s="3"/>
      <c r="F7" s="3"/>
      <c r="G7" s="4"/>
      <c r="H7" s="4"/>
    </row>
    <row r="8" spans="2:8" x14ac:dyDescent="0.2">
      <c r="B8" s="212" t="s">
        <v>5</v>
      </c>
      <c r="C8" s="212"/>
      <c r="D8" s="7"/>
      <c r="E8" s="4"/>
      <c r="F8" s="3"/>
      <c r="G8" s="4"/>
    </row>
    <row r="9" spans="2:8" ht="5.0999999999999996" customHeight="1" thickBot="1" x14ac:dyDescent="0.25">
      <c r="B9" s="6"/>
      <c r="C9" s="4"/>
      <c r="D9" s="7"/>
      <c r="E9" s="4"/>
    </row>
    <row r="10" spans="2:8" ht="45.75" thickBot="1" x14ac:dyDescent="0.25">
      <c r="B10" s="209" t="s">
        <v>6</v>
      </c>
      <c r="C10" s="210"/>
      <c r="D10" s="7"/>
      <c r="E10" s="14" t="s">
        <v>7</v>
      </c>
    </row>
    <row r="11" spans="2:8" s="6" customFormat="1" ht="5.0999999999999996" customHeight="1" thickBot="1" x14ac:dyDescent="0.25">
      <c r="B11" s="15"/>
      <c r="C11" s="16"/>
      <c r="D11" s="7"/>
      <c r="E11" s="10"/>
      <c r="F11" s="10"/>
    </row>
    <row r="12" spans="2:8" ht="57" thickBot="1" x14ac:dyDescent="0.25">
      <c r="B12" s="209" t="s">
        <v>8</v>
      </c>
      <c r="C12" s="210"/>
      <c r="D12" s="7"/>
      <c r="E12" s="14" t="s">
        <v>9</v>
      </c>
      <c r="F12" s="10"/>
    </row>
    <row r="13" spans="2:8" ht="3.6" customHeight="1" thickBot="1" x14ac:dyDescent="0.25">
      <c r="B13" s="15"/>
      <c r="C13" s="17"/>
      <c r="D13" s="7"/>
      <c r="E13" s="10"/>
      <c r="F13" s="10"/>
    </row>
    <row r="14" spans="2:8" ht="45.75" thickBot="1" x14ac:dyDescent="0.25">
      <c r="B14" s="209" t="s">
        <v>10</v>
      </c>
      <c r="C14" s="210"/>
      <c r="D14" s="18">
        <v>1</v>
      </c>
      <c r="E14" s="11" t="s">
        <v>11</v>
      </c>
      <c r="F14" s="10"/>
    </row>
    <row r="15" spans="2:8" ht="45.75" thickBot="1" x14ac:dyDescent="0.25">
      <c r="B15" s="10"/>
      <c r="C15" s="10"/>
      <c r="D15" s="18">
        <v>2</v>
      </c>
      <c r="E15" s="11" t="s">
        <v>12</v>
      </c>
      <c r="F15" s="10"/>
    </row>
    <row r="16" spans="2:8" ht="45.75" thickBot="1" x14ac:dyDescent="0.25">
      <c r="B16" s="10"/>
      <c r="C16" s="10"/>
      <c r="D16" s="18">
        <v>3</v>
      </c>
      <c r="E16" s="11" t="s">
        <v>13</v>
      </c>
      <c r="F16" s="10"/>
    </row>
    <row r="17" spans="2:6" ht="45.75" thickBot="1" x14ac:dyDescent="0.25">
      <c r="B17" s="10"/>
      <c r="C17" s="10"/>
      <c r="D17" s="18">
        <v>4</v>
      </c>
      <c r="E17" s="11" t="s">
        <v>14</v>
      </c>
      <c r="F17" s="10"/>
    </row>
    <row r="18" spans="2:6" ht="34.5" thickBot="1" x14ac:dyDescent="0.25">
      <c r="B18" s="10"/>
      <c r="C18" s="10"/>
      <c r="D18" s="18">
        <v>5</v>
      </c>
      <c r="E18" s="11" t="s">
        <v>15</v>
      </c>
      <c r="F18" s="10"/>
    </row>
    <row r="19" spans="2:6" ht="57" thickBot="1" x14ac:dyDescent="0.25">
      <c r="B19" s="10"/>
      <c r="C19" s="10"/>
      <c r="D19" s="18">
        <v>6</v>
      </c>
      <c r="E19" s="11" t="s">
        <v>16</v>
      </c>
      <c r="F19" s="10"/>
    </row>
    <row r="20" spans="2:6" ht="57" thickBot="1" x14ac:dyDescent="0.25">
      <c r="B20" s="10"/>
      <c r="C20" s="10"/>
      <c r="D20" s="18">
        <v>7</v>
      </c>
      <c r="E20" s="11" t="s">
        <v>17</v>
      </c>
      <c r="F20" s="10"/>
    </row>
    <row r="21" spans="2:6" ht="34.5" thickBot="1" x14ac:dyDescent="0.25">
      <c r="B21" s="10"/>
      <c r="C21" s="10"/>
      <c r="D21" s="18">
        <v>8</v>
      </c>
      <c r="E21" s="11" t="s">
        <v>18</v>
      </c>
      <c r="F21" s="10"/>
    </row>
    <row r="22" spans="2:6" ht="12" hidden="1" thickBot="1" x14ac:dyDescent="0.25">
      <c r="B22" s="10"/>
      <c r="C22" s="10"/>
      <c r="D22" s="18">
        <v>11</v>
      </c>
      <c r="E22" s="11"/>
      <c r="F22" s="10"/>
    </row>
    <row r="23" spans="2:6" ht="12" hidden="1" thickBot="1" x14ac:dyDescent="0.25">
      <c r="B23" s="10"/>
      <c r="C23" s="10"/>
      <c r="D23" s="18">
        <v>12</v>
      </c>
      <c r="E23" s="11"/>
      <c r="F23" s="10"/>
    </row>
    <row r="24" spans="2:6" ht="12" hidden="1" thickBot="1" x14ac:dyDescent="0.25">
      <c r="B24" s="10"/>
      <c r="C24" s="10"/>
      <c r="D24" s="18">
        <v>13</v>
      </c>
      <c r="E24" s="11"/>
      <c r="F24" s="10"/>
    </row>
    <row r="25" spans="2:6" ht="12" hidden="1" thickBot="1" x14ac:dyDescent="0.25">
      <c r="B25" s="10"/>
      <c r="C25" s="10"/>
      <c r="D25" s="18">
        <v>14</v>
      </c>
      <c r="E25" s="11"/>
      <c r="F25" s="10"/>
    </row>
    <row r="26" spans="2:6" ht="12" hidden="1" thickBot="1" x14ac:dyDescent="0.25">
      <c r="B26" s="10"/>
      <c r="C26" s="10"/>
      <c r="D26" s="18">
        <v>15</v>
      </c>
      <c r="E26" s="11"/>
      <c r="F26" s="10"/>
    </row>
    <row r="27" spans="2:6" ht="12" hidden="1" thickBot="1" x14ac:dyDescent="0.25">
      <c r="B27" s="10"/>
      <c r="C27" s="10"/>
      <c r="D27" s="18">
        <v>16</v>
      </c>
      <c r="E27" s="11"/>
      <c r="F27" s="10"/>
    </row>
    <row r="28" spans="2:6" ht="12" hidden="1" thickBot="1" x14ac:dyDescent="0.25">
      <c r="B28" s="10"/>
      <c r="C28" s="10"/>
      <c r="D28" s="18">
        <v>17</v>
      </c>
      <c r="E28" s="11"/>
      <c r="F28" s="10"/>
    </row>
    <row r="29" spans="2:6" ht="12" hidden="1" thickBot="1" x14ac:dyDescent="0.25">
      <c r="B29" s="10"/>
      <c r="C29" s="10"/>
      <c r="D29" s="18">
        <v>18</v>
      </c>
      <c r="E29" s="11"/>
      <c r="F29" s="10"/>
    </row>
    <row r="30" spans="2:6" ht="12" hidden="1" thickBot="1" x14ac:dyDescent="0.25">
      <c r="B30" s="10"/>
      <c r="C30" s="10"/>
      <c r="D30" s="18">
        <v>19</v>
      </c>
      <c r="E30" s="11"/>
      <c r="F30" s="10"/>
    </row>
    <row r="31" spans="2:6" ht="12" hidden="1" thickBot="1" x14ac:dyDescent="0.25">
      <c r="B31" s="10"/>
      <c r="C31" s="10"/>
      <c r="D31" s="18">
        <v>20</v>
      </c>
      <c r="E31" s="11"/>
      <c r="F31" s="10"/>
    </row>
    <row r="32" spans="2:6" ht="12" hidden="1" thickBot="1" x14ac:dyDescent="0.25">
      <c r="B32" s="10"/>
      <c r="C32" s="10"/>
      <c r="D32" s="18">
        <v>21</v>
      </c>
      <c r="E32" s="11"/>
      <c r="F32" s="10"/>
    </row>
    <row r="33" spans="1:12" ht="12" hidden="1" thickBot="1" x14ac:dyDescent="0.25">
      <c r="B33" s="10"/>
      <c r="C33" s="10"/>
      <c r="D33" s="18">
        <v>22</v>
      </c>
      <c r="E33" s="11"/>
      <c r="F33" s="10"/>
    </row>
    <row r="34" spans="1:12" x14ac:dyDescent="0.2">
      <c r="B34" s="19"/>
      <c r="C34" s="19"/>
      <c r="D34" s="19"/>
      <c r="E34" s="19"/>
      <c r="F34" s="19"/>
      <c r="G34" s="19"/>
      <c r="H34" s="4"/>
    </row>
    <row r="35" spans="1:12" x14ac:dyDescent="0.2">
      <c r="B35" s="212" t="s">
        <v>19</v>
      </c>
      <c r="C35" s="212"/>
      <c r="D35" s="19"/>
      <c r="E35" s="19"/>
      <c r="F35" s="19"/>
      <c r="G35" s="19"/>
      <c r="H35" s="19"/>
      <c r="I35" s="19"/>
      <c r="J35" s="19"/>
      <c r="K35" s="19"/>
      <c r="L35" s="19"/>
    </row>
    <row r="36" spans="1:12" ht="12" thickBot="1" x14ac:dyDescent="0.25">
      <c r="B36" s="20"/>
      <c r="C36" s="20"/>
      <c r="D36" s="19"/>
      <c r="E36" s="19"/>
      <c r="F36" s="19"/>
      <c r="G36" s="19"/>
      <c r="H36" s="19"/>
      <c r="I36" s="19"/>
      <c r="J36" s="19"/>
      <c r="K36" s="19"/>
      <c r="L36" s="19"/>
    </row>
    <row r="37" spans="1:12" ht="23.25" thickBot="1" x14ac:dyDescent="0.25">
      <c r="A37" s="19"/>
      <c r="B37" s="21" t="s">
        <v>20</v>
      </c>
      <c r="C37" s="215" t="s">
        <v>21</v>
      </c>
      <c r="D37" s="216"/>
      <c r="E37" s="217"/>
      <c r="H37" s="19"/>
      <c r="I37" s="19"/>
      <c r="J37" s="19"/>
      <c r="K37" s="19"/>
      <c r="L37" s="19"/>
    </row>
    <row r="38" spans="1:12" ht="12" thickBot="1" x14ac:dyDescent="0.25">
      <c r="A38" s="18">
        <v>1</v>
      </c>
      <c r="B38" s="11" t="s">
        <v>22</v>
      </c>
      <c r="D38" s="18"/>
      <c r="E38" s="11"/>
      <c r="H38" s="19"/>
      <c r="I38" s="19"/>
      <c r="J38" s="19"/>
      <c r="K38" s="19"/>
      <c r="L38" s="19"/>
    </row>
    <row r="39" spans="1:12" ht="12" thickBot="1" x14ac:dyDescent="0.25">
      <c r="A39" s="18">
        <v>2</v>
      </c>
      <c r="B39" s="11" t="s">
        <v>23</v>
      </c>
      <c r="D39" s="18"/>
      <c r="E39" s="11"/>
      <c r="H39" s="19"/>
      <c r="I39" s="19"/>
      <c r="J39" s="19"/>
      <c r="K39" s="19"/>
      <c r="L39" s="19"/>
    </row>
    <row r="40" spans="1:12" ht="12" thickBot="1" x14ac:dyDescent="0.25">
      <c r="A40" s="18">
        <v>3</v>
      </c>
      <c r="B40" s="11" t="s">
        <v>24</v>
      </c>
      <c r="D40" s="18"/>
      <c r="E40" s="11"/>
      <c r="H40" s="19"/>
      <c r="I40" s="19"/>
      <c r="J40" s="19"/>
      <c r="K40" s="19"/>
      <c r="L40" s="19"/>
    </row>
    <row r="41" spans="1:12" ht="12" thickBot="1" x14ac:dyDescent="0.25">
      <c r="A41" s="18">
        <v>4</v>
      </c>
      <c r="B41" s="11" t="s">
        <v>25</v>
      </c>
      <c r="D41" s="18"/>
      <c r="E41" s="11"/>
      <c r="H41" s="19"/>
      <c r="I41" s="19"/>
      <c r="J41" s="19"/>
      <c r="K41" s="19"/>
      <c r="L41" s="19"/>
    </row>
    <row r="42" spans="1:12" ht="12" thickBot="1" x14ac:dyDescent="0.25">
      <c r="A42" s="18">
        <v>5</v>
      </c>
      <c r="B42" s="11" t="s">
        <v>26</v>
      </c>
      <c r="D42" s="18"/>
      <c r="E42" s="11"/>
      <c r="H42" s="19"/>
      <c r="I42" s="19"/>
      <c r="J42" s="19"/>
      <c r="K42" s="19"/>
      <c r="L42" s="19"/>
    </row>
    <row r="43" spans="1:12" ht="12" thickBot="1" x14ac:dyDescent="0.25">
      <c r="A43" s="18">
        <v>6</v>
      </c>
      <c r="B43" s="11" t="s">
        <v>27</v>
      </c>
      <c r="D43" s="18"/>
      <c r="E43" s="11"/>
      <c r="H43" s="19"/>
      <c r="I43" s="19"/>
      <c r="J43" s="19"/>
      <c r="K43" s="19"/>
      <c r="L43" s="19"/>
    </row>
    <row r="44" spans="1:12" ht="12" thickBot="1" x14ac:dyDescent="0.25">
      <c r="A44" s="18">
        <v>7</v>
      </c>
      <c r="B44" s="11" t="s">
        <v>28</v>
      </c>
      <c r="D44" s="18"/>
      <c r="E44" s="11"/>
      <c r="H44" s="19"/>
      <c r="I44" s="19"/>
      <c r="J44" s="19"/>
      <c r="K44" s="19"/>
      <c r="L44" s="19"/>
    </row>
    <row r="45" spans="1:12" ht="12" thickBot="1" x14ac:dyDescent="0.25">
      <c r="A45" s="18">
        <v>8</v>
      </c>
      <c r="B45" s="11" t="s">
        <v>29</v>
      </c>
      <c r="D45" s="18"/>
      <c r="E45" s="11"/>
      <c r="H45" s="19"/>
      <c r="I45" s="19"/>
      <c r="J45" s="19"/>
      <c r="K45" s="19"/>
      <c r="L45" s="19"/>
    </row>
    <row r="46" spans="1:12" ht="12" hidden="1" thickBot="1" x14ac:dyDescent="0.25">
      <c r="D46" s="18">
        <v>9</v>
      </c>
      <c r="E46" s="11"/>
      <c r="H46" s="19"/>
      <c r="I46" s="19"/>
      <c r="J46" s="19"/>
      <c r="K46" s="19"/>
      <c r="L46" s="19"/>
    </row>
    <row r="47" spans="1:12" ht="12" hidden="1" thickBot="1" x14ac:dyDescent="0.25">
      <c r="D47" s="18">
        <v>10</v>
      </c>
      <c r="E47" s="11"/>
      <c r="H47" s="19"/>
      <c r="I47" s="19"/>
      <c r="J47" s="19"/>
      <c r="K47" s="19"/>
      <c r="L47" s="19"/>
    </row>
    <row r="48" spans="1:12" ht="12" hidden="1" thickBot="1" x14ac:dyDescent="0.25">
      <c r="D48" s="18">
        <v>11</v>
      </c>
      <c r="E48" s="11"/>
      <c r="H48" s="19"/>
      <c r="I48" s="19"/>
      <c r="J48" s="19"/>
      <c r="K48" s="19"/>
      <c r="L48" s="19"/>
    </row>
    <row r="49" spans="2:12" ht="12" hidden="1" thickBot="1" x14ac:dyDescent="0.25">
      <c r="D49" s="18">
        <v>12</v>
      </c>
      <c r="E49" s="11"/>
      <c r="H49" s="19"/>
      <c r="I49" s="19"/>
      <c r="J49" s="19"/>
      <c r="K49" s="19"/>
      <c r="L49" s="19"/>
    </row>
    <row r="50" spans="2:12" ht="12" hidden="1" thickBot="1" x14ac:dyDescent="0.25">
      <c r="D50" s="18">
        <v>13</v>
      </c>
      <c r="E50" s="11"/>
      <c r="H50" s="19"/>
      <c r="I50" s="19"/>
      <c r="J50" s="19"/>
      <c r="K50" s="19"/>
      <c r="L50" s="19"/>
    </row>
    <row r="51" spans="2:12" ht="12" hidden="1" thickBot="1" x14ac:dyDescent="0.25">
      <c r="D51" s="18">
        <v>14</v>
      </c>
      <c r="E51" s="11"/>
      <c r="H51" s="19"/>
      <c r="I51" s="19"/>
      <c r="J51" s="19"/>
      <c r="K51" s="19"/>
      <c r="L51" s="19"/>
    </row>
    <row r="52" spans="2:12" ht="12" hidden="1" thickBot="1" x14ac:dyDescent="0.25">
      <c r="D52" s="18">
        <v>15</v>
      </c>
      <c r="E52" s="11"/>
      <c r="H52" s="19"/>
      <c r="I52" s="19"/>
      <c r="J52" s="19"/>
      <c r="K52" s="19"/>
      <c r="L52" s="19"/>
    </row>
    <row r="53" spans="2:12" ht="12" hidden="1" thickBot="1" x14ac:dyDescent="0.25">
      <c r="D53" s="18">
        <v>16</v>
      </c>
      <c r="E53" s="11"/>
      <c r="H53" s="19"/>
      <c r="I53" s="19"/>
      <c r="J53" s="19"/>
      <c r="K53" s="19"/>
      <c r="L53" s="19"/>
    </row>
    <row r="54" spans="2:12" ht="12" hidden="1" thickBot="1" x14ac:dyDescent="0.25">
      <c r="D54" s="18">
        <v>17</v>
      </c>
      <c r="E54" s="11"/>
      <c r="H54" s="19"/>
      <c r="I54" s="19"/>
      <c r="J54" s="19"/>
      <c r="K54" s="19"/>
      <c r="L54" s="19"/>
    </row>
    <row r="55" spans="2:12" ht="12" hidden="1" thickBot="1" x14ac:dyDescent="0.25">
      <c r="D55" s="18">
        <v>18</v>
      </c>
      <c r="E55" s="11"/>
      <c r="H55" s="19"/>
      <c r="I55" s="19"/>
      <c r="J55" s="19"/>
      <c r="K55" s="19"/>
      <c r="L55" s="19"/>
    </row>
    <row r="56" spans="2:12" ht="12" hidden="1" thickBot="1" x14ac:dyDescent="0.25">
      <c r="D56" s="18">
        <v>19</v>
      </c>
      <c r="E56" s="11"/>
      <c r="H56" s="19"/>
      <c r="I56" s="19"/>
      <c r="J56" s="19"/>
      <c r="K56" s="19"/>
      <c r="L56" s="19"/>
    </row>
    <row r="57" spans="2:12" ht="12" hidden="1" thickBot="1" x14ac:dyDescent="0.25">
      <c r="D57" s="18">
        <v>20</v>
      </c>
      <c r="E57" s="11"/>
      <c r="H57" s="19"/>
      <c r="I57" s="19"/>
      <c r="J57" s="19"/>
      <c r="K57" s="19"/>
      <c r="L57" s="19"/>
    </row>
    <row r="58" spans="2:12" ht="12" hidden="1" thickBot="1" x14ac:dyDescent="0.25">
      <c r="D58" s="18">
        <v>21</v>
      </c>
      <c r="E58" s="11"/>
      <c r="H58" s="19"/>
      <c r="I58" s="19"/>
      <c r="J58" s="19"/>
      <c r="K58" s="19"/>
      <c r="L58" s="19"/>
    </row>
    <row r="59" spans="2:12" ht="12" hidden="1" thickBot="1" x14ac:dyDescent="0.25">
      <c r="D59" s="18">
        <v>22</v>
      </c>
      <c r="E59" s="11"/>
      <c r="H59" s="19"/>
      <c r="I59" s="19"/>
      <c r="J59" s="19"/>
      <c r="K59" s="19"/>
      <c r="L59" s="19"/>
    </row>
    <row r="60" spans="2:12" ht="12" hidden="1" thickBot="1" x14ac:dyDescent="0.25">
      <c r="B60" s="20"/>
      <c r="C60" s="20"/>
      <c r="D60" s="18">
        <v>23</v>
      </c>
      <c r="E60" s="11"/>
      <c r="F60" s="19"/>
      <c r="G60" s="19"/>
      <c r="H60" s="19"/>
      <c r="I60" s="19"/>
      <c r="J60" s="19"/>
      <c r="K60" s="19"/>
      <c r="L60" s="19"/>
    </row>
    <row r="61" spans="2:12" x14ac:dyDescent="0.2">
      <c r="B61" s="19"/>
      <c r="C61" s="19"/>
      <c r="D61" s="19"/>
      <c r="E61" s="22"/>
      <c r="F61" s="19"/>
      <c r="G61" s="4"/>
      <c r="H61" s="4"/>
    </row>
    <row r="62" spans="2:12" x14ac:dyDescent="0.2">
      <c r="B62" s="224" t="s">
        <v>30</v>
      </c>
      <c r="C62" s="224"/>
      <c r="G62" s="4"/>
      <c r="H62" s="4"/>
    </row>
    <row r="63" spans="2:12" x14ac:dyDescent="0.2">
      <c r="G63" s="4"/>
      <c r="H63" s="4"/>
    </row>
    <row r="64" spans="2:12" ht="44.1" customHeight="1" x14ac:dyDescent="0.2">
      <c r="B64" s="218" t="s">
        <v>31</v>
      </c>
      <c r="C64" s="219"/>
      <c r="D64" s="219"/>
      <c r="E64" s="220"/>
      <c r="H64" s="4"/>
    </row>
    <row r="65" spans="2:8" ht="18.600000000000001" customHeight="1" x14ac:dyDescent="0.2">
      <c r="H65" s="4"/>
    </row>
    <row r="66" spans="2:8" s="22" customFormat="1" ht="14.25" customHeight="1" x14ac:dyDescent="0.2">
      <c r="B66" s="23" t="s">
        <v>32</v>
      </c>
      <c r="C66" s="221" t="s">
        <v>33</v>
      </c>
      <c r="D66" s="222"/>
      <c r="E66" s="223"/>
    </row>
    <row r="67" spans="2:8" s="22" customFormat="1" ht="6.6" customHeight="1" thickBot="1" x14ac:dyDescent="0.25">
      <c r="B67" s="23"/>
      <c r="C67" s="23"/>
      <c r="D67" s="23"/>
      <c r="E67" s="23"/>
    </row>
    <row r="68" spans="2:8" s="22" customFormat="1" ht="12" thickBot="1" x14ac:dyDescent="0.25">
      <c r="B68" s="23" t="s">
        <v>34</v>
      </c>
      <c r="C68" s="213">
        <v>43724</v>
      </c>
      <c r="D68" s="214"/>
    </row>
    <row r="69" spans="2:8" x14ac:dyDescent="0.2">
      <c r="H69" s="4"/>
    </row>
    <row r="70" spans="2:8" x14ac:dyDescent="0.2">
      <c r="H70" s="4"/>
    </row>
    <row r="71" spans="2:8" x14ac:dyDescent="0.2">
      <c r="E71" s="24"/>
      <c r="H71" s="4"/>
    </row>
    <row r="72" spans="2:8" x14ac:dyDescent="0.2">
      <c r="B72" s="25"/>
      <c r="C72" s="24"/>
      <c r="D72" s="24"/>
      <c r="E72" s="24"/>
      <c r="F72" s="19"/>
      <c r="G72" s="4"/>
      <c r="H72" s="4"/>
    </row>
    <row r="73" spans="2:8" x14ac:dyDescent="0.2">
      <c r="B73" s="25"/>
      <c r="C73" s="24"/>
      <c r="D73" s="24"/>
      <c r="E73" s="10"/>
      <c r="F73" s="19"/>
      <c r="G73" s="4"/>
      <c r="H73" s="4"/>
    </row>
    <row r="74" spans="2:8" ht="16.5" customHeight="1" x14ac:dyDescent="0.2">
      <c r="B74" s="10"/>
      <c r="C74" s="10"/>
      <c r="D74" s="10"/>
      <c r="E74" s="4"/>
      <c r="F74" s="10"/>
      <c r="G74" s="4"/>
      <c r="H74" s="4"/>
    </row>
    <row r="75" spans="2:8" x14ac:dyDescent="0.2">
      <c r="B75" s="4"/>
      <c r="C75" s="4"/>
      <c r="D75" s="4"/>
      <c r="E75" s="4"/>
    </row>
    <row r="76" spans="2:8" x14ac:dyDescent="0.2">
      <c r="B76" s="4"/>
      <c r="C76" s="4"/>
      <c r="D76" s="4"/>
    </row>
  </sheetData>
  <mergeCells count="14">
    <mergeCell ref="C68:D68"/>
    <mergeCell ref="C37:E37"/>
    <mergeCell ref="B64:E64"/>
    <mergeCell ref="C66:E66"/>
    <mergeCell ref="B12:C12"/>
    <mergeCell ref="B14:C14"/>
    <mergeCell ref="B35:C35"/>
    <mergeCell ref="B62:C62"/>
    <mergeCell ref="B10:C10"/>
    <mergeCell ref="B1:E1"/>
    <mergeCell ref="B2:E2"/>
    <mergeCell ref="B4:C4"/>
    <mergeCell ref="B6:C6"/>
    <mergeCell ref="B8:C8"/>
  </mergeCells>
  <pageMargins left="0.7" right="0.7" top="0.75" bottom="0.75" header="0.3" footer="0.3"/>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6AA80-8B61-44EC-A51A-52026E7DA2CE}">
  <dimension ref="A1:Q132"/>
  <sheetViews>
    <sheetView tabSelected="1" topLeftCell="A18" workbookViewId="0">
      <selection activeCell="F21" sqref="F21"/>
    </sheetView>
  </sheetViews>
  <sheetFormatPr baseColWidth="10" defaultColWidth="10.85546875" defaultRowHeight="14.25" x14ac:dyDescent="0.2"/>
  <cols>
    <col min="1" max="1" width="12.42578125" style="125" customWidth="1"/>
    <col min="2" max="3" width="0" style="125" hidden="1" customWidth="1"/>
    <col min="4" max="4" width="20.5703125" style="125" customWidth="1"/>
    <col min="5" max="5" width="6.85546875" style="125" customWidth="1"/>
    <col min="6" max="6" width="5.28515625" style="125" customWidth="1"/>
    <col min="7" max="7" width="20.5703125" style="125" customWidth="1"/>
    <col min="8" max="8" width="9.5703125" style="125" customWidth="1"/>
    <col min="9" max="9" width="10.85546875" style="125"/>
    <col min="10" max="12" width="5.140625" style="125" customWidth="1"/>
    <col min="13" max="13" width="0" style="125" hidden="1" customWidth="1"/>
    <col min="14" max="16" width="10.85546875" style="125"/>
    <col min="17" max="17" width="11.7109375" style="125" bestFit="1" customWidth="1"/>
    <col min="18" max="16384" width="10.85546875" style="125"/>
  </cols>
  <sheetData>
    <row r="1" spans="1:17" x14ac:dyDescent="0.2">
      <c r="A1" s="26" t="s">
        <v>35</v>
      </c>
      <c r="B1" s="26"/>
      <c r="C1" s="26"/>
      <c r="D1" s="27"/>
      <c r="E1" s="27"/>
      <c r="F1" s="28"/>
      <c r="G1" s="27"/>
      <c r="H1" s="27"/>
      <c r="I1" s="124"/>
      <c r="J1" s="124"/>
      <c r="K1" s="124"/>
      <c r="L1" s="124"/>
      <c r="M1" s="124"/>
      <c r="N1" s="124"/>
      <c r="O1" s="124"/>
      <c r="P1" s="124"/>
      <c r="Q1" s="124"/>
    </row>
    <row r="2" spans="1:17" x14ac:dyDescent="0.2">
      <c r="A2" s="30" t="str">
        <f>'[1]MARCO GENERAL'!D5</f>
        <v>Municipalidad de Orotina</v>
      </c>
      <c r="B2" s="30"/>
      <c r="C2" s="30"/>
      <c r="D2" s="7"/>
      <c r="E2" s="7"/>
      <c r="F2" s="31"/>
      <c r="G2" s="7"/>
      <c r="H2" s="7"/>
      <c r="I2" s="126"/>
      <c r="J2" s="126"/>
      <c r="K2" s="126"/>
      <c r="L2" s="126"/>
      <c r="M2" s="126"/>
      <c r="N2" s="126"/>
      <c r="O2" s="126"/>
      <c r="P2" s="126"/>
      <c r="Q2" s="126"/>
    </row>
    <row r="3" spans="1:17" x14ac:dyDescent="0.2">
      <c r="A3" s="240">
        <f>'[1]MARCO GENERAL'!D7</f>
        <v>2019</v>
      </c>
      <c r="B3" s="240"/>
      <c r="C3" s="240"/>
      <c r="D3" s="240"/>
      <c r="E3" s="240"/>
      <c r="F3" s="240"/>
      <c r="G3" s="240"/>
      <c r="H3" s="240"/>
      <c r="I3" s="124"/>
      <c r="J3" s="124"/>
      <c r="K3" s="124"/>
      <c r="L3" s="124"/>
      <c r="M3" s="124"/>
      <c r="N3" s="124"/>
      <c r="O3" s="124"/>
      <c r="P3" s="124"/>
      <c r="Q3" s="124"/>
    </row>
    <row r="4" spans="1:17" x14ac:dyDescent="0.2">
      <c r="A4" s="26" t="s">
        <v>36</v>
      </c>
      <c r="B4" s="26"/>
      <c r="C4" s="26"/>
      <c r="D4" s="26"/>
      <c r="E4" s="26"/>
      <c r="F4" s="28"/>
      <c r="G4" s="26"/>
      <c r="H4" s="26"/>
      <c r="I4" s="124"/>
      <c r="J4" s="124"/>
      <c r="K4" s="124"/>
      <c r="L4" s="124"/>
      <c r="M4" s="124"/>
      <c r="N4" s="124"/>
      <c r="O4" s="124"/>
      <c r="P4" s="124"/>
      <c r="Q4" s="124"/>
    </row>
    <row r="5" spans="1:17" x14ac:dyDescent="0.2">
      <c r="A5" s="241" t="s">
        <v>164</v>
      </c>
      <c r="B5" s="241"/>
      <c r="C5" s="241"/>
      <c r="D5" s="241"/>
      <c r="E5" s="241"/>
      <c r="F5" s="241"/>
      <c r="G5" s="241"/>
      <c r="H5" s="241"/>
      <c r="I5" s="126"/>
      <c r="J5" s="126"/>
      <c r="K5" s="126"/>
      <c r="L5" s="126"/>
      <c r="M5" s="126"/>
      <c r="N5" s="126"/>
      <c r="O5" s="126"/>
      <c r="P5" s="126"/>
      <c r="Q5" s="126"/>
    </row>
    <row r="6" spans="1:17" x14ac:dyDescent="0.2">
      <c r="A6" s="26"/>
      <c r="B6" s="26"/>
      <c r="C6" s="26"/>
      <c r="D6" s="26"/>
      <c r="E6" s="26"/>
      <c r="F6" s="28"/>
      <c r="G6" s="26"/>
      <c r="H6" s="26"/>
      <c r="I6" s="124"/>
      <c r="J6" s="124"/>
      <c r="K6" s="124"/>
      <c r="L6" s="124"/>
      <c r="M6" s="124"/>
      <c r="N6" s="124"/>
      <c r="O6" s="124"/>
      <c r="P6" s="124"/>
      <c r="Q6" s="124"/>
    </row>
    <row r="7" spans="1:17" ht="20.45" customHeight="1" x14ac:dyDescent="0.2">
      <c r="A7" s="242" t="s">
        <v>165</v>
      </c>
      <c r="B7" s="242"/>
      <c r="C7" s="242"/>
      <c r="D7" s="242"/>
      <c r="E7" s="242"/>
      <c r="F7" s="242"/>
      <c r="G7" s="242"/>
      <c r="H7" s="242"/>
      <c r="I7" s="242"/>
      <c r="J7" s="242"/>
      <c r="K7" s="242"/>
      <c r="L7" s="242"/>
      <c r="M7" s="242"/>
      <c r="N7" s="242"/>
      <c r="O7" s="242"/>
      <c r="P7" s="242"/>
      <c r="Q7" s="242"/>
    </row>
    <row r="8" spans="1:17" ht="17.100000000000001" customHeight="1" x14ac:dyDescent="0.2">
      <c r="A8" s="242" t="s">
        <v>166</v>
      </c>
      <c r="B8" s="242"/>
      <c r="C8" s="242"/>
      <c r="D8" s="242"/>
      <c r="E8" s="242"/>
      <c r="F8" s="242"/>
      <c r="G8" s="242"/>
      <c r="H8" s="242"/>
      <c r="I8" s="242"/>
      <c r="J8" s="242"/>
      <c r="K8" s="242"/>
      <c r="L8" s="242"/>
      <c r="M8" s="242"/>
      <c r="N8" s="242"/>
      <c r="O8" s="242"/>
      <c r="P8" s="242"/>
      <c r="Q8" s="242"/>
    </row>
    <row r="9" spans="1:17" ht="15" thickBot="1" x14ac:dyDescent="0.25">
      <c r="A9" s="26"/>
      <c r="B9" s="26"/>
      <c r="C9" s="26"/>
      <c r="D9" s="26"/>
      <c r="E9" s="26"/>
      <c r="F9" s="28"/>
      <c r="G9" s="26"/>
      <c r="H9" s="26"/>
      <c r="I9" s="124"/>
      <c r="J9" s="124"/>
      <c r="K9" s="124"/>
      <c r="L9" s="124"/>
      <c r="M9" s="124"/>
      <c r="N9" s="124"/>
      <c r="O9" s="124"/>
      <c r="P9" s="124"/>
      <c r="Q9" s="124"/>
    </row>
    <row r="10" spans="1:17" ht="23.45" customHeight="1" thickBot="1" x14ac:dyDescent="0.25">
      <c r="A10" s="33" t="s">
        <v>37</v>
      </c>
      <c r="B10" s="34"/>
      <c r="C10" s="34"/>
      <c r="D10" s="243" t="s">
        <v>38</v>
      </c>
      <c r="E10" s="243"/>
      <c r="F10" s="243"/>
      <c r="G10" s="243"/>
      <c r="H10" s="243"/>
      <c r="I10" s="243"/>
      <c r="J10" s="243"/>
      <c r="K10" s="243"/>
      <c r="L10" s="243"/>
      <c r="M10" s="243"/>
      <c r="N10" s="243"/>
      <c r="O10" s="243"/>
      <c r="P10" s="243"/>
      <c r="Q10" s="244"/>
    </row>
    <row r="11" spans="1:17" ht="27.95" customHeight="1" thickBot="1" x14ac:dyDescent="0.25">
      <c r="A11" s="225" t="s">
        <v>39</v>
      </c>
      <c r="B11" s="227" t="s">
        <v>40</v>
      </c>
      <c r="C11" s="225" t="s">
        <v>41</v>
      </c>
      <c r="D11" s="231" t="s">
        <v>42</v>
      </c>
      <c r="E11" s="234" t="s">
        <v>43</v>
      </c>
      <c r="F11" s="235"/>
      <c r="G11" s="236"/>
      <c r="H11" s="245" t="s">
        <v>44</v>
      </c>
      <c r="I11" s="248" t="s">
        <v>45</v>
      </c>
      <c r="J11" s="249"/>
      <c r="K11" s="249"/>
      <c r="L11" s="249"/>
      <c r="M11" s="250"/>
      <c r="N11" s="251" t="s">
        <v>46</v>
      </c>
      <c r="O11" s="251" t="s">
        <v>47</v>
      </c>
      <c r="P11" s="254" t="s">
        <v>48</v>
      </c>
      <c r="Q11" s="231"/>
    </row>
    <row r="12" spans="1:17" ht="15" thickBot="1" x14ac:dyDescent="0.25">
      <c r="A12" s="226"/>
      <c r="B12" s="228"/>
      <c r="C12" s="230"/>
      <c r="D12" s="232"/>
      <c r="E12" s="237"/>
      <c r="F12" s="238"/>
      <c r="G12" s="239"/>
      <c r="H12" s="246"/>
      <c r="I12" s="255" t="s">
        <v>49</v>
      </c>
      <c r="J12" s="35" t="s">
        <v>50</v>
      </c>
      <c r="K12" s="255" t="s">
        <v>51</v>
      </c>
      <c r="L12" s="35" t="s">
        <v>50</v>
      </c>
      <c r="M12" s="257" t="s">
        <v>52</v>
      </c>
      <c r="N12" s="252"/>
      <c r="O12" s="252"/>
      <c r="P12" s="251" t="s">
        <v>53</v>
      </c>
      <c r="Q12" s="251" t="s">
        <v>54</v>
      </c>
    </row>
    <row r="13" spans="1:17" ht="23.25" thickBot="1" x14ac:dyDescent="0.25">
      <c r="A13" s="36" t="s">
        <v>55</v>
      </c>
      <c r="B13" s="229"/>
      <c r="C13" s="226"/>
      <c r="D13" s="233"/>
      <c r="E13" s="37" t="s">
        <v>56</v>
      </c>
      <c r="F13" s="38" t="s">
        <v>57</v>
      </c>
      <c r="G13" s="39" t="s">
        <v>58</v>
      </c>
      <c r="H13" s="247"/>
      <c r="I13" s="256"/>
      <c r="J13" s="40"/>
      <c r="K13" s="256" t="s">
        <v>59</v>
      </c>
      <c r="L13" s="40"/>
      <c r="M13" s="258"/>
      <c r="N13" s="253"/>
      <c r="O13" s="253"/>
      <c r="P13" s="253"/>
      <c r="Q13" s="253"/>
    </row>
    <row r="14" spans="1:17" ht="56.25" x14ac:dyDescent="0.2">
      <c r="A14" s="41" t="s">
        <v>22</v>
      </c>
      <c r="B14" s="42"/>
      <c r="C14" s="41"/>
      <c r="D14" s="70" t="s">
        <v>60</v>
      </c>
      <c r="E14" s="43" t="s">
        <v>61</v>
      </c>
      <c r="F14" s="204" t="s">
        <v>173</v>
      </c>
      <c r="G14" s="192" t="s">
        <v>62</v>
      </c>
      <c r="H14" s="70" t="s">
        <v>63</v>
      </c>
      <c r="I14" s="44"/>
      <c r="J14" s="45">
        <f>IF(OR(I14=0),0,(I14/(I14+K14)))</f>
        <v>0</v>
      </c>
      <c r="K14" s="44">
        <v>100</v>
      </c>
      <c r="L14" s="45">
        <f>IF(OR(K14=0),0,(K14/(I14+K14)))</f>
        <v>1</v>
      </c>
      <c r="M14" s="46">
        <f>J14+L14</f>
        <v>1</v>
      </c>
      <c r="N14" s="70" t="s">
        <v>64</v>
      </c>
      <c r="O14" s="47" t="s">
        <v>65</v>
      </c>
      <c r="P14" s="48"/>
      <c r="Q14" s="111">
        <v>20750000</v>
      </c>
    </row>
    <row r="15" spans="1:17" ht="56.25" x14ac:dyDescent="0.2">
      <c r="A15" s="41" t="s">
        <v>22</v>
      </c>
      <c r="B15" s="42"/>
      <c r="C15" s="41"/>
      <c r="D15" s="70" t="s">
        <v>60</v>
      </c>
      <c r="E15" s="43" t="s">
        <v>66</v>
      </c>
      <c r="F15" s="204" t="s">
        <v>174</v>
      </c>
      <c r="G15" s="192" t="s">
        <v>67</v>
      </c>
      <c r="H15" s="70" t="s">
        <v>63</v>
      </c>
      <c r="I15" s="49"/>
      <c r="J15" s="45">
        <f>IF(OR(I15=0),0,(I15/(I15+K15)))</f>
        <v>0</v>
      </c>
      <c r="K15" s="49">
        <v>100</v>
      </c>
      <c r="L15" s="50">
        <f t="shared" ref="L15:L78" si="0">IF(OR(K15=0),0,(K15/(I15+K15)))</f>
        <v>1</v>
      </c>
      <c r="M15" s="51">
        <f t="shared" ref="M15:M78" si="1">J15+L15</f>
        <v>1</v>
      </c>
      <c r="N15" s="70" t="s">
        <v>64</v>
      </c>
      <c r="O15" s="47" t="s">
        <v>65</v>
      </c>
      <c r="P15" s="52"/>
      <c r="Q15" s="112">
        <v>488250.2</v>
      </c>
    </row>
    <row r="16" spans="1:17" ht="45" x14ac:dyDescent="0.2">
      <c r="A16" s="41" t="s">
        <v>22</v>
      </c>
      <c r="B16" s="42"/>
      <c r="C16" s="41"/>
      <c r="D16" s="70" t="s">
        <v>68</v>
      </c>
      <c r="E16" s="43" t="s">
        <v>66</v>
      </c>
      <c r="F16" s="204" t="s">
        <v>175</v>
      </c>
      <c r="G16" s="192" t="s">
        <v>69</v>
      </c>
      <c r="H16" s="70" t="s">
        <v>70</v>
      </c>
      <c r="I16" s="49"/>
      <c r="J16" s="50">
        <f t="shared" ref="J16:J79" si="2">IF(OR(I16=0),0,(I16/(I16+K16)))</f>
        <v>0</v>
      </c>
      <c r="K16" s="49">
        <v>100</v>
      </c>
      <c r="L16" s="50">
        <f t="shared" si="0"/>
        <v>1</v>
      </c>
      <c r="M16" s="51">
        <f t="shared" si="1"/>
        <v>1</v>
      </c>
      <c r="N16" s="70" t="s">
        <v>71</v>
      </c>
      <c r="O16" s="47" t="s">
        <v>72</v>
      </c>
      <c r="P16" s="52"/>
      <c r="Q16" s="112">
        <v>1405635.3</v>
      </c>
    </row>
    <row r="17" spans="1:17" ht="67.5" x14ac:dyDescent="0.2">
      <c r="A17" s="41" t="s">
        <v>22</v>
      </c>
      <c r="B17" s="42"/>
      <c r="C17" s="53"/>
      <c r="D17" s="70" t="s">
        <v>68</v>
      </c>
      <c r="E17" s="43" t="s">
        <v>66</v>
      </c>
      <c r="F17" s="204" t="s">
        <v>176</v>
      </c>
      <c r="G17" s="193" t="s">
        <v>73</v>
      </c>
      <c r="H17" s="70" t="s">
        <v>70</v>
      </c>
      <c r="I17" s="49"/>
      <c r="J17" s="50">
        <f t="shared" si="2"/>
        <v>0</v>
      </c>
      <c r="K17" s="49">
        <v>100</v>
      </c>
      <c r="L17" s="50">
        <f t="shared" si="0"/>
        <v>1</v>
      </c>
      <c r="M17" s="54">
        <f t="shared" si="1"/>
        <v>1</v>
      </c>
      <c r="N17" s="70" t="s">
        <v>71</v>
      </c>
      <c r="O17" s="47" t="s">
        <v>72</v>
      </c>
      <c r="P17" s="52"/>
      <c r="Q17" s="112">
        <v>3821493.34</v>
      </c>
    </row>
    <row r="18" spans="1:17" ht="90" x14ac:dyDescent="0.2">
      <c r="A18" s="41" t="s">
        <v>22</v>
      </c>
      <c r="B18" s="42"/>
      <c r="C18" s="41"/>
      <c r="D18" s="70" t="s">
        <v>60</v>
      </c>
      <c r="E18" s="43" t="s">
        <v>61</v>
      </c>
      <c r="F18" s="204" t="s">
        <v>177</v>
      </c>
      <c r="G18" s="193" t="s">
        <v>74</v>
      </c>
      <c r="H18" s="56" t="s">
        <v>75</v>
      </c>
      <c r="I18" s="49"/>
      <c r="J18" s="50">
        <f t="shared" si="2"/>
        <v>0</v>
      </c>
      <c r="K18" s="49">
        <v>100</v>
      </c>
      <c r="L18" s="50">
        <f t="shared" si="0"/>
        <v>1</v>
      </c>
      <c r="M18" s="51">
        <f t="shared" si="1"/>
        <v>1</v>
      </c>
      <c r="N18" s="60" t="s">
        <v>76</v>
      </c>
      <c r="O18" s="47" t="s">
        <v>65</v>
      </c>
      <c r="P18" s="52"/>
      <c r="Q18" s="112">
        <v>538177.80000000005</v>
      </c>
    </row>
    <row r="19" spans="1:17" ht="57" thickBot="1" x14ac:dyDescent="0.25">
      <c r="A19" s="41" t="s">
        <v>22</v>
      </c>
      <c r="B19" s="42"/>
      <c r="C19" s="41"/>
      <c r="D19" s="70" t="s">
        <v>77</v>
      </c>
      <c r="E19" s="43" t="s">
        <v>61</v>
      </c>
      <c r="F19" s="204" t="s">
        <v>178</v>
      </c>
      <c r="G19" s="195" t="s">
        <v>78</v>
      </c>
      <c r="H19" s="56" t="s">
        <v>79</v>
      </c>
      <c r="I19" s="49"/>
      <c r="J19" s="50">
        <f t="shared" si="2"/>
        <v>0</v>
      </c>
      <c r="K19" s="49">
        <v>100</v>
      </c>
      <c r="L19" s="50">
        <f t="shared" si="0"/>
        <v>1</v>
      </c>
      <c r="M19" s="51">
        <f t="shared" si="1"/>
        <v>1</v>
      </c>
      <c r="N19" s="60" t="s">
        <v>76</v>
      </c>
      <c r="O19" s="47" t="s">
        <v>65</v>
      </c>
      <c r="P19" s="52"/>
      <c r="Q19" s="112">
        <v>5842591.21</v>
      </c>
    </row>
    <row r="20" spans="1:17" ht="56.25" x14ac:dyDescent="0.2">
      <c r="A20" s="41" t="s">
        <v>22</v>
      </c>
      <c r="B20" s="42"/>
      <c r="C20" s="41"/>
      <c r="D20" s="70" t="s">
        <v>60</v>
      </c>
      <c r="E20" s="43" t="s">
        <v>61</v>
      </c>
      <c r="F20" s="204" t="s">
        <v>179</v>
      </c>
      <c r="G20" s="194" t="s">
        <v>80</v>
      </c>
      <c r="H20" s="56" t="s">
        <v>81</v>
      </c>
      <c r="I20" s="49"/>
      <c r="J20" s="50">
        <f t="shared" si="2"/>
        <v>0</v>
      </c>
      <c r="K20" s="49">
        <v>100</v>
      </c>
      <c r="L20" s="50">
        <f t="shared" si="0"/>
        <v>1</v>
      </c>
      <c r="M20" s="51">
        <f t="shared" si="1"/>
        <v>1</v>
      </c>
      <c r="N20" s="127" t="s">
        <v>82</v>
      </c>
      <c r="O20" s="47" t="s">
        <v>65</v>
      </c>
      <c r="P20" s="52"/>
      <c r="Q20" s="112">
        <v>1000000</v>
      </c>
    </row>
    <row r="21" spans="1:17" ht="45" x14ac:dyDescent="0.2">
      <c r="A21" s="41"/>
      <c r="B21" s="42"/>
      <c r="C21" s="41"/>
      <c r="D21" s="70" t="s">
        <v>83</v>
      </c>
      <c r="E21" s="43" t="s">
        <v>66</v>
      </c>
      <c r="F21" s="204" t="s">
        <v>180</v>
      </c>
      <c r="G21" s="194" t="s">
        <v>84</v>
      </c>
      <c r="H21" s="70" t="s">
        <v>70</v>
      </c>
      <c r="I21" s="49"/>
      <c r="J21" s="50">
        <f t="shared" si="2"/>
        <v>0</v>
      </c>
      <c r="K21" s="49">
        <v>100</v>
      </c>
      <c r="L21" s="50">
        <f t="shared" si="0"/>
        <v>1</v>
      </c>
      <c r="M21" s="51">
        <f t="shared" si="1"/>
        <v>1</v>
      </c>
      <c r="N21" s="70" t="s">
        <v>71</v>
      </c>
      <c r="O21" s="47" t="s">
        <v>72</v>
      </c>
      <c r="P21" s="52"/>
      <c r="Q21" s="112">
        <v>36715325</v>
      </c>
    </row>
    <row r="22" spans="1:17" hidden="1" x14ac:dyDescent="0.2">
      <c r="A22" s="41"/>
      <c r="B22" s="42"/>
      <c r="C22" s="41"/>
      <c r="D22" s="70"/>
      <c r="E22" s="43"/>
      <c r="F22" s="57"/>
      <c r="G22" s="58"/>
      <c r="H22" s="56"/>
      <c r="I22" s="49"/>
      <c r="J22" s="50">
        <f t="shared" si="2"/>
        <v>0</v>
      </c>
      <c r="K22" s="49"/>
      <c r="L22" s="50">
        <f t="shared" si="0"/>
        <v>0</v>
      </c>
      <c r="M22" s="51">
        <f t="shared" si="1"/>
        <v>0</v>
      </c>
      <c r="N22" s="60"/>
      <c r="O22" s="47"/>
      <c r="P22" s="52"/>
      <c r="Q22" s="112"/>
    </row>
    <row r="23" spans="1:17" hidden="1" x14ac:dyDescent="0.2">
      <c r="A23" s="41"/>
      <c r="B23" s="42"/>
      <c r="C23" s="41"/>
      <c r="D23" s="70"/>
      <c r="E23" s="43"/>
      <c r="F23" s="57"/>
      <c r="G23" s="58"/>
      <c r="H23" s="56"/>
      <c r="I23" s="49"/>
      <c r="J23" s="50">
        <f t="shared" si="2"/>
        <v>0</v>
      </c>
      <c r="K23" s="49"/>
      <c r="L23" s="50">
        <f t="shared" si="0"/>
        <v>0</v>
      </c>
      <c r="M23" s="51">
        <f t="shared" si="1"/>
        <v>0</v>
      </c>
      <c r="N23" s="60"/>
      <c r="O23" s="47"/>
      <c r="P23" s="52"/>
      <c r="Q23" s="112"/>
    </row>
    <row r="24" spans="1:17" hidden="1" x14ac:dyDescent="0.2">
      <c r="A24" s="41"/>
      <c r="B24" s="42"/>
      <c r="C24" s="41"/>
      <c r="D24" s="70"/>
      <c r="E24" s="43"/>
      <c r="F24" s="57"/>
      <c r="G24" s="59"/>
      <c r="H24" s="56"/>
      <c r="I24" s="49"/>
      <c r="J24" s="50">
        <f t="shared" si="2"/>
        <v>0</v>
      </c>
      <c r="K24" s="49"/>
      <c r="L24" s="50">
        <f t="shared" si="0"/>
        <v>0</v>
      </c>
      <c r="M24" s="51">
        <f t="shared" si="1"/>
        <v>0</v>
      </c>
      <c r="N24" s="60"/>
      <c r="O24" s="47"/>
      <c r="P24" s="52"/>
      <c r="Q24" s="113"/>
    </row>
    <row r="25" spans="1:17" hidden="1" x14ac:dyDescent="0.2">
      <c r="A25" s="41"/>
      <c r="B25" s="42"/>
      <c r="C25" s="41"/>
      <c r="D25" s="70"/>
      <c r="E25" s="43"/>
      <c r="F25" s="57"/>
      <c r="G25" s="59"/>
      <c r="H25" s="56"/>
      <c r="I25" s="49"/>
      <c r="J25" s="50">
        <f t="shared" si="2"/>
        <v>0</v>
      </c>
      <c r="K25" s="49"/>
      <c r="L25" s="50">
        <f t="shared" si="0"/>
        <v>0</v>
      </c>
      <c r="M25" s="51">
        <f t="shared" si="1"/>
        <v>0</v>
      </c>
      <c r="N25" s="60"/>
      <c r="O25" s="47"/>
      <c r="P25" s="52"/>
      <c r="Q25" s="113"/>
    </row>
    <row r="26" spans="1:17" hidden="1" x14ac:dyDescent="0.2">
      <c r="A26" s="41"/>
      <c r="B26" s="42"/>
      <c r="C26" s="41"/>
      <c r="D26" s="70"/>
      <c r="E26" s="43"/>
      <c r="F26" s="57"/>
      <c r="G26" s="58"/>
      <c r="H26" s="56"/>
      <c r="I26" s="49"/>
      <c r="J26" s="50">
        <f t="shared" si="2"/>
        <v>0</v>
      </c>
      <c r="K26" s="49"/>
      <c r="L26" s="50">
        <f t="shared" si="0"/>
        <v>0</v>
      </c>
      <c r="M26" s="51">
        <f t="shared" si="1"/>
        <v>0</v>
      </c>
      <c r="N26" s="60"/>
      <c r="O26" s="47"/>
      <c r="P26" s="52"/>
      <c r="Q26" s="113"/>
    </row>
    <row r="27" spans="1:17" hidden="1" x14ac:dyDescent="0.2">
      <c r="A27" s="41"/>
      <c r="B27" s="42"/>
      <c r="C27" s="41"/>
      <c r="D27" s="70"/>
      <c r="E27" s="43"/>
      <c r="F27" s="57"/>
      <c r="G27" s="58"/>
      <c r="H27" s="56"/>
      <c r="I27" s="49"/>
      <c r="J27" s="50">
        <f t="shared" si="2"/>
        <v>0</v>
      </c>
      <c r="K27" s="49"/>
      <c r="L27" s="50">
        <f t="shared" si="0"/>
        <v>0</v>
      </c>
      <c r="M27" s="51">
        <f t="shared" si="1"/>
        <v>0</v>
      </c>
      <c r="N27" s="60"/>
      <c r="O27" s="47"/>
      <c r="P27" s="52"/>
      <c r="Q27" s="113"/>
    </row>
    <row r="28" spans="1:17" hidden="1" x14ac:dyDescent="0.2">
      <c r="A28" s="41"/>
      <c r="B28" s="42"/>
      <c r="C28" s="41"/>
      <c r="D28" s="70"/>
      <c r="E28" s="43"/>
      <c r="F28" s="57"/>
      <c r="G28" s="58"/>
      <c r="H28" s="56"/>
      <c r="I28" s="49"/>
      <c r="J28" s="50">
        <f t="shared" si="2"/>
        <v>0</v>
      </c>
      <c r="K28" s="49"/>
      <c r="L28" s="50">
        <f t="shared" si="0"/>
        <v>0</v>
      </c>
      <c r="M28" s="51">
        <f t="shared" si="1"/>
        <v>0</v>
      </c>
      <c r="N28" s="60"/>
      <c r="O28" s="47"/>
      <c r="P28" s="52"/>
      <c r="Q28" s="113"/>
    </row>
    <row r="29" spans="1:17" hidden="1" x14ac:dyDescent="0.2">
      <c r="A29" s="41"/>
      <c r="B29" s="42"/>
      <c r="C29" s="41"/>
      <c r="D29" s="70"/>
      <c r="E29" s="43"/>
      <c r="F29" s="57"/>
      <c r="G29" s="58"/>
      <c r="H29" s="56"/>
      <c r="I29" s="49"/>
      <c r="J29" s="50">
        <f t="shared" si="2"/>
        <v>0</v>
      </c>
      <c r="K29" s="49"/>
      <c r="L29" s="50">
        <f t="shared" si="0"/>
        <v>0</v>
      </c>
      <c r="M29" s="51">
        <f t="shared" si="1"/>
        <v>0</v>
      </c>
      <c r="N29" s="60"/>
      <c r="O29" s="47"/>
      <c r="P29" s="52"/>
      <c r="Q29" s="113"/>
    </row>
    <row r="30" spans="1:17" hidden="1" x14ac:dyDescent="0.2">
      <c r="A30" s="41"/>
      <c r="B30" s="42"/>
      <c r="C30" s="41"/>
      <c r="D30" s="70"/>
      <c r="E30" s="43"/>
      <c r="F30" s="57"/>
      <c r="G30" s="61"/>
      <c r="H30" s="56"/>
      <c r="I30" s="49"/>
      <c r="J30" s="50">
        <f t="shared" si="2"/>
        <v>0</v>
      </c>
      <c r="K30" s="49"/>
      <c r="L30" s="50">
        <f t="shared" si="0"/>
        <v>0</v>
      </c>
      <c r="M30" s="51">
        <f t="shared" si="1"/>
        <v>0</v>
      </c>
      <c r="N30" s="60"/>
      <c r="O30" s="47"/>
      <c r="P30" s="52"/>
      <c r="Q30" s="113"/>
    </row>
    <row r="31" spans="1:17" hidden="1" x14ac:dyDescent="0.2">
      <c r="A31" s="41"/>
      <c r="B31" s="42"/>
      <c r="C31" s="41"/>
      <c r="D31" s="70"/>
      <c r="E31" s="43"/>
      <c r="F31" s="57"/>
      <c r="G31" s="61"/>
      <c r="H31" s="56"/>
      <c r="I31" s="49"/>
      <c r="J31" s="50">
        <f t="shared" si="2"/>
        <v>0</v>
      </c>
      <c r="K31" s="49"/>
      <c r="L31" s="50">
        <f t="shared" si="0"/>
        <v>0</v>
      </c>
      <c r="M31" s="51">
        <f t="shared" si="1"/>
        <v>0</v>
      </c>
      <c r="N31" s="60"/>
      <c r="O31" s="47"/>
      <c r="P31" s="52"/>
      <c r="Q31" s="113"/>
    </row>
    <row r="32" spans="1:17" hidden="1" x14ac:dyDescent="0.2">
      <c r="A32" s="41"/>
      <c r="B32" s="42"/>
      <c r="C32" s="53"/>
      <c r="D32" s="70"/>
      <c r="E32" s="43"/>
      <c r="F32" s="57"/>
      <c r="G32" s="61"/>
      <c r="H32" s="56"/>
      <c r="I32" s="49"/>
      <c r="J32" s="50">
        <f t="shared" si="2"/>
        <v>0</v>
      </c>
      <c r="K32" s="49"/>
      <c r="L32" s="50">
        <f t="shared" si="0"/>
        <v>0</v>
      </c>
      <c r="M32" s="51">
        <f t="shared" si="1"/>
        <v>0</v>
      </c>
      <c r="N32" s="60"/>
      <c r="O32" s="47"/>
      <c r="P32" s="52"/>
      <c r="Q32" s="112"/>
    </row>
    <row r="33" spans="1:17" hidden="1" x14ac:dyDescent="0.2">
      <c r="A33" s="41"/>
      <c r="B33" s="42"/>
      <c r="C33" s="53"/>
      <c r="D33" s="70"/>
      <c r="E33" s="43"/>
      <c r="F33" s="57"/>
      <c r="G33" s="59"/>
      <c r="H33" s="56"/>
      <c r="I33" s="49"/>
      <c r="J33" s="50">
        <v>0</v>
      </c>
      <c r="K33" s="49"/>
      <c r="L33" s="50">
        <v>0</v>
      </c>
      <c r="M33" s="51"/>
      <c r="N33" s="60"/>
      <c r="O33" s="47"/>
      <c r="P33" s="52"/>
      <c r="Q33" s="113"/>
    </row>
    <row r="34" spans="1:17" hidden="1" x14ac:dyDescent="0.2">
      <c r="A34" s="41"/>
      <c r="B34" s="42"/>
      <c r="C34" s="53"/>
      <c r="D34" s="70"/>
      <c r="E34" s="43"/>
      <c r="F34" s="57"/>
      <c r="G34" s="59"/>
      <c r="H34" s="56"/>
      <c r="I34" s="49"/>
      <c r="J34" s="50">
        <f t="shared" si="2"/>
        <v>0</v>
      </c>
      <c r="K34" s="49"/>
      <c r="L34" s="50">
        <f t="shared" si="0"/>
        <v>0</v>
      </c>
      <c r="M34" s="51">
        <f t="shared" si="1"/>
        <v>0</v>
      </c>
      <c r="N34" s="60"/>
      <c r="O34" s="47"/>
      <c r="P34" s="52"/>
      <c r="Q34" s="113"/>
    </row>
    <row r="35" spans="1:17" hidden="1" x14ac:dyDescent="0.2">
      <c r="A35" s="41"/>
      <c r="B35" s="42"/>
      <c r="C35" s="53"/>
      <c r="D35" s="70"/>
      <c r="E35" s="43"/>
      <c r="F35" s="57"/>
      <c r="G35" s="59"/>
      <c r="H35" s="56"/>
      <c r="I35" s="49"/>
      <c r="J35" s="50">
        <f t="shared" si="2"/>
        <v>0</v>
      </c>
      <c r="K35" s="49"/>
      <c r="L35" s="50">
        <f t="shared" si="0"/>
        <v>0</v>
      </c>
      <c r="M35" s="51">
        <f t="shared" si="1"/>
        <v>0</v>
      </c>
      <c r="N35" s="60"/>
      <c r="O35" s="47"/>
      <c r="P35" s="52"/>
      <c r="Q35" s="113"/>
    </row>
    <row r="36" spans="1:17" hidden="1" x14ac:dyDescent="0.2">
      <c r="A36" s="41"/>
      <c r="B36" s="42"/>
      <c r="C36" s="53"/>
      <c r="D36" s="70"/>
      <c r="E36" s="43"/>
      <c r="F36" s="57"/>
      <c r="G36" s="59"/>
      <c r="H36" s="56"/>
      <c r="I36" s="49"/>
      <c r="J36" s="50">
        <f t="shared" si="2"/>
        <v>0</v>
      </c>
      <c r="K36" s="49"/>
      <c r="L36" s="50">
        <f t="shared" si="0"/>
        <v>0</v>
      </c>
      <c r="M36" s="51">
        <f t="shared" si="1"/>
        <v>0</v>
      </c>
      <c r="N36" s="60"/>
      <c r="O36" s="47"/>
      <c r="P36" s="52"/>
      <c r="Q36" s="113"/>
    </row>
    <row r="37" spans="1:17" hidden="1" x14ac:dyDescent="0.2">
      <c r="A37" s="41"/>
      <c r="B37" s="42"/>
      <c r="C37" s="53"/>
      <c r="D37" s="70"/>
      <c r="E37" s="43"/>
      <c r="F37" s="57"/>
      <c r="G37" s="58"/>
      <c r="H37" s="56"/>
      <c r="I37" s="49"/>
      <c r="J37" s="50">
        <f t="shared" si="2"/>
        <v>0</v>
      </c>
      <c r="K37" s="49"/>
      <c r="L37" s="50">
        <f t="shared" si="0"/>
        <v>0</v>
      </c>
      <c r="M37" s="51">
        <f t="shared" si="1"/>
        <v>0</v>
      </c>
      <c r="N37" s="60"/>
      <c r="O37" s="47"/>
      <c r="P37" s="52"/>
      <c r="Q37" s="113"/>
    </row>
    <row r="38" spans="1:17" hidden="1" x14ac:dyDescent="0.2">
      <c r="A38" s="41"/>
      <c r="B38" s="42"/>
      <c r="C38" s="41"/>
      <c r="D38" s="70"/>
      <c r="E38" s="43"/>
      <c r="F38" s="57"/>
      <c r="G38" s="58"/>
      <c r="H38" s="56"/>
      <c r="I38" s="49"/>
      <c r="J38" s="50">
        <f t="shared" si="2"/>
        <v>0</v>
      </c>
      <c r="K38" s="49"/>
      <c r="L38" s="50">
        <f t="shared" si="0"/>
        <v>0</v>
      </c>
      <c r="M38" s="51">
        <f t="shared" si="1"/>
        <v>0</v>
      </c>
      <c r="N38" s="56"/>
      <c r="O38" s="62"/>
      <c r="P38" s="52"/>
      <c r="Q38" s="113"/>
    </row>
    <row r="39" spans="1:17" hidden="1" x14ac:dyDescent="0.2">
      <c r="A39" s="41"/>
      <c r="B39" s="42"/>
      <c r="C39" s="41"/>
      <c r="D39" s="128"/>
      <c r="E39" s="63"/>
      <c r="F39" s="64"/>
      <c r="G39" s="65"/>
      <c r="H39" s="56"/>
      <c r="I39" s="49"/>
      <c r="J39" s="50">
        <f t="shared" si="2"/>
        <v>0</v>
      </c>
      <c r="K39" s="49"/>
      <c r="L39" s="50">
        <f t="shared" si="0"/>
        <v>0</v>
      </c>
      <c r="M39" s="51">
        <f t="shared" si="1"/>
        <v>0</v>
      </c>
      <c r="N39" s="60"/>
      <c r="O39" s="47"/>
      <c r="P39" s="52"/>
      <c r="Q39" s="113"/>
    </row>
    <row r="40" spans="1:17" hidden="1" x14ac:dyDescent="0.2">
      <c r="A40" s="41"/>
      <c r="B40" s="42"/>
      <c r="C40" s="53"/>
      <c r="D40" s="66"/>
      <c r="E40" s="67"/>
      <c r="F40" s="68"/>
      <c r="G40" s="66"/>
      <c r="H40" s="56"/>
      <c r="I40" s="49"/>
      <c r="J40" s="50">
        <f t="shared" si="2"/>
        <v>0</v>
      </c>
      <c r="K40" s="49"/>
      <c r="L40" s="50">
        <f t="shared" si="0"/>
        <v>0</v>
      </c>
      <c r="M40" s="51">
        <f t="shared" si="1"/>
        <v>0</v>
      </c>
      <c r="N40" s="60"/>
      <c r="O40" s="47"/>
      <c r="P40" s="52"/>
      <c r="Q40" s="113"/>
    </row>
    <row r="41" spans="1:17" hidden="1" x14ac:dyDescent="0.2">
      <c r="A41" s="41"/>
      <c r="B41" s="42"/>
      <c r="C41" s="41"/>
      <c r="D41" s="128"/>
      <c r="E41" s="43"/>
      <c r="F41" s="69"/>
      <c r="G41" s="60"/>
      <c r="H41" s="56"/>
      <c r="I41" s="49"/>
      <c r="J41" s="50">
        <f t="shared" si="2"/>
        <v>0</v>
      </c>
      <c r="K41" s="49"/>
      <c r="L41" s="50">
        <f t="shared" si="0"/>
        <v>0</v>
      </c>
      <c r="M41" s="51">
        <f t="shared" si="1"/>
        <v>0</v>
      </c>
      <c r="N41" s="56"/>
      <c r="O41" s="62"/>
      <c r="P41" s="52"/>
      <c r="Q41" s="113"/>
    </row>
    <row r="42" spans="1:17" hidden="1" x14ac:dyDescent="0.2">
      <c r="A42" s="41"/>
      <c r="B42" s="42"/>
      <c r="C42" s="41"/>
      <c r="D42" s="128"/>
      <c r="E42" s="43"/>
      <c r="F42" s="68"/>
      <c r="G42" s="56"/>
      <c r="H42" s="56"/>
      <c r="I42" s="49"/>
      <c r="J42" s="50">
        <f t="shared" si="2"/>
        <v>0</v>
      </c>
      <c r="K42" s="49"/>
      <c r="L42" s="50">
        <f t="shared" si="0"/>
        <v>0</v>
      </c>
      <c r="M42" s="51">
        <f t="shared" si="1"/>
        <v>0</v>
      </c>
      <c r="N42" s="60"/>
      <c r="O42" s="47"/>
      <c r="P42" s="52"/>
      <c r="Q42" s="113"/>
    </row>
    <row r="43" spans="1:17" hidden="1" x14ac:dyDescent="0.2">
      <c r="A43" s="41"/>
      <c r="B43" s="42"/>
      <c r="C43" s="41"/>
      <c r="D43" s="128"/>
      <c r="E43" s="43"/>
      <c r="F43" s="68"/>
      <c r="G43" s="56"/>
      <c r="H43" s="56"/>
      <c r="I43" s="49"/>
      <c r="J43" s="50">
        <f t="shared" si="2"/>
        <v>0</v>
      </c>
      <c r="K43" s="49"/>
      <c r="L43" s="50">
        <f t="shared" si="0"/>
        <v>0</v>
      </c>
      <c r="M43" s="51">
        <f t="shared" si="1"/>
        <v>0</v>
      </c>
      <c r="N43" s="56"/>
      <c r="O43" s="62"/>
      <c r="P43" s="52"/>
      <c r="Q43" s="113"/>
    </row>
    <row r="44" spans="1:17" hidden="1" x14ac:dyDescent="0.2">
      <c r="A44" s="41"/>
      <c r="B44" s="42"/>
      <c r="C44" s="41"/>
      <c r="D44" s="128"/>
      <c r="E44" s="43"/>
      <c r="F44" s="68"/>
      <c r="G44" s="56"/>
      <c r="H44" s="56"/>
      <c r="I44" s="49"/>
      <c r="J44" s="50">
        <f t="shared" si="2"/>
        <v>0</v>
      </c>
      <c r="K44" s="49"/>
      <c r="L44" s="50">
        <f t="shared" si="0"/>
        <v>0</v>
      </c>
      <c r="M44" s="51">
        <f t="shared" si="1"/>
        <v>0</v>
      </c>
      <c r="N44" s="60"/>
      <c r="O44" s="47"/>
      <c r="P44" s="52"/>
      <c r="Q44" s="113"/>
    </row>
    <row r="45" spans="1:17" hidden="1" x14ac:dyDescent="0.2">
      <c r="A45" s="41"/>
      <c r="B45" s="42"/>
      <c r="C45" s="41"/>
      <c r="D45" s="70"/>
      <c r="E45" s="43"/>
      <c r="F45" s="68"/>
      <c r="G45" s="56"/>
      <c r="H45" s="56"/>
      <c r="I45" s="49"/>
      <c r="J45" s="50">
        <f t="shared" si="2"/>
        <v>0</v>
      </c>
      <c r="K45" s="49"/>
      <c r="L45" s="50">
        <f t="shared" si="0"/>
        <v>0</v>
      </c>
      <c r="M45" s="51">
        <f t="shared" si="1"/>
        <v>0</v>
      </c>
      <c r="N45" s="70"/>
      <c r="O45" s="62"/>
      <c r="P45" s="52"/>
      <c r="Q45" s="113"/>
    </row>
    <row r="46" spans="1:17" hidden="1" x14ac:dyDescent="0.2">
      <c r="A46" s="41"/>
      <c r="B46" s="42"/>
      <c r="C46" s="41"/>
      <c r="D46" s="70"/>
      <c r="E46" s="43"/>
      <c r="F46" s="68"/>
      <c r="G46" s="56"/>
      <c r="H46" s="56"/>
      <c r="I46" s="49"/>
      <c r="J46" s="50">
        <f t="shared" si="2"/>
        <v>0</v>
      </c>
      <c r="K46" s="49"/>
      <c r="L46" s="50">
        <f t="shared" si="0"/>
        <v>0</v>
      </c>
      <c r="M46" s="51">
        <f t="shared" si="1"/>
        <v>0</v>
      </c>
      <c r="N46" s="70"/>
      <c r="O46" s="62"/>
      <c r="P46" s="52"/>
      <c r="Q46" s="112"/>
    </row>
    <row r="47" spans="1:17" hidden="1" x14ac:dyDescent="0.2">
      <c r="A47" s="41"/>
      <c r="B47" s="42"/>
      <c r="C47" s="41"/>
      <c r="D47" s="70"/>
      <c r="E47" s="43"/>
      <c r="F47" s="68"/>
      <c r="G47" s="56"/>
      <c r="H47" s="56"/>
      <c r="I47" s="49"/>
      <c r="J47" s="50">
        <f t="shared" si="2"/>
        <v>0</v>
      </c>
      <c r="K47" s="49"/>
      <c r="L47" s="50">
        <f t="shared" si="0"/>
        <v>0</v>
      </c>
      <c r="M47" s="51">
        <f t="shared" si="1"/>
        <v>0</v>
      </c>
      <c r="N47" s="56"/>
      <c r="O47" s="62"/>
      <c r="P47" s="52"/>
      <c r="Q47" s="113"/>
    </row>
    <row r="48" spans="1:17" hidden="1" x14ac:dyDescent="0.2">
      <c r="A48" s="41"/>
      <c r="B48" s="42"/>
      <c r="C48" s="41"/>
      <c r="D48" s="70"/>
      <c r="E48" s="43"/>
      <c r="F48" s="68"/>
      <c r="G48" s="56"/>
      <c r="H48" s="56"/>
      <c r="I48" s="49"/>
      <c r="J48" s="50">
        <f t="shared" si="2"/>
        <v>0</v>
      </c>
      <c r="K48" s="49"/>
      <c r="L48" s="50">
        <f t="shared" si="0"/>
        <v>0</v>
      </c>
      <c r="M48" s="51">
        <f t="shared" si="1"/>
        <v>0</v>
      </c>
      <c r="N48" s="70"/>
      <c r="O48" s="62"/>
      <c r="P48" s="52"/>
      <c r="Q48" s="113"/>
    </row>
    <row r="49" spans="1:17" hidden="1" x14ac:dyDescent="0.2">
      <c r="A49" s="41"/>
      <c r="B49" s="42"/>
      <c r="C49" s="41"/>
      <c r="D49" s="70"/>
      <c r="E49" s="43"/>
      <c r="F49" s="68"/>
      <c r="G49" s="56"/>
      <c r="H49" s="56"/>
      <c r="I49" s="49"/>
      <c r="J49" s="50">
        <f t="shared" si="2"/>
        <v>0</v>
      </c>
      <c r="K49" s="49"/>
      <c r="L49" s="50">
        <f t="shared" si="0"/>
        <v>0</v>
      </c>
      <c r="M49" s="51">
        <f t="shared" si="1"/>
        <v>0</v>
      </c>
      <c r="N49" s="70"/>
      <c r="O49" s="62"/>
      <c r="P49" s="52"/>
      <c r="Q49" s="113"/>
    </row>
    <row r="50" spans="1:17" hidden="1" x14ac:dyDescent="0.2">
      <c r="A50" s="41"/>
      <c r="B50" s="42"/>
      <c r="C50" s="41"/>
      <c r="D50" s="70"/>
      <c r="E50" s="43"/>
      <c r="F50" s="68"/>
      <c r="G50" s="56"/>
      <c r="H50" s="56"/>
      <c r="I50" s="49"/>
      <c r="J50" s="50">
        <f t="shared" si="2"/>
        <v>0</v>
      </c>
      <c r="K50" s="49"/>
      <c r="L50" s="50">
        <f t="shared" si="0"/>
        <v>0</v>
      </c>
      <c r="M50" s="51">
        <f t="shared" si="1"/>
        <v>0</v>
      </c>
      <c r="N50" s="56"/>
      <c r="O50" s="62"/>
      <c r="P50" s="52"/>
      <c r="Q50" s="113"/>
    </row>
    <row r="51" spans="1:17" hidden="1" x14ac:dyDescent="0.2">
      <c r="A51" s="41"/>
      <c r="B51" s="42"/>
      <c r="C51" s="41"/>
      <c r="D51" s="70"/>
      <c r="E51" s="43"/>
      <c r="F51" s="68"/>
      <c r="G51" s="56"/>
      <c r="H51" s="56"/>
      <c r="I51" s="49"/>
      <c r="J51" s="50">
        <f t="shared" si="2"/>
        <v>0</v>
      </c>
      <c r="K51" s="49"/>
      <c r="L51" s="50">
        <f t="shared" si="0"/>
        <v>0</v>
      </c>
      <c r="M51" s="51">
        <f t="shared" si="1"/>
        <v>0</v>
      </c>
      <c r="N51" s="56"/>
      <c r="O51" s="62"/>
      <c r="P51" s="52"/>
      <c r="Q51" s="113"/>
    </row>
    <row r="52" spans="1:17" hidden="1" x14ac:dyDescent="0.2">
      <c r="A52" s="41"/>
      <c r="B52" s="42"/>
      <c r="C52" s="41"/>
      <c r="D52" s="70"/>
      <c r="E52" s="43"/>
      <c r="F52" s="68"/>
      <c r="G52" s="56"/>
      <c r="H52" s="56"/>
      <c r="I52" s="49"/>
      <c r="J52" s="50">
        <f t="shared" si="2"/>
        <v>0</v>
      </c>
      <c r="K52" s="49"/>
      <c r="L52" s="50">
        <f t="shared" si="0"/>
        <v>0</v>
      </c>
      <c r="M52" s="51">
        <f t="shared" si="1"/>
        <v>0</v>
      </c>
      <c r="N52" s="56"/>
      <c r="O52" s="62"/>
      <c r="P52" s="52"/>
      <c r="Q52" s="113"/>
    </row>
    <row r="53" spans="1:17" hidden="1" x14ac:dyDescent="0.2">
      <c r="A53" s="41"/>
      <c r="B53" s="42"/>
      <c r="C53" s="41"/>
      <c r="D53" s="70"/>
      <c r="E53" s="43"/>
      <c r="F53" s="68"/>
      <c r="G53" s="56"/>
      <c r="H53" s="56"/>
      <c r="I53" s="49"/>
      <c r="J53" s="50">
        <f t="shared" si="2"/>
        <v>0</v>
      </c>
      <c r="K53" s="49"/>
      <c r="L53" s="50">
        <f t="shared" si="0"/>
        <v>0</v>
      </c>
      <c r="M53" s="51">
        <f t="shared" si="1"/>
        <v>0</v>
      </c>
      <c r="N53" s="56"/>
      <c r="O53" s="62"/>
      <c r="P53" s="52"/>
      <c r="Q53" s="113"/>
    </row>
    <row r="54" spans="1:17" hidden="1" x14ac:dyDescent="0.2">
      <c r="A54" s="41"/>
      <c r="B54" s="42"/>
      <c r="C54" s="41"/>
      <c r="D54" s="70"/>
      <c r="E54" s="43"/>
      <c r="F54" s="68"/>
      <c r="G54" s="56"/>
      <c r="H54" s="56"/>
      <c r="I54" s="49"/>
      <c r="J54" s="50">
        <f t="shared" si="2"/>
        <v>0</v>
      </c>
      <c r="K54" s="49"/>
      <c r="L54" s="50">
        <f t="shared" si="0"/>
        <v>0</v>
      </c>
      <c r="M54" s="51">
        <f t="shared" si="1"/>
        <v>0</v>
      </c>
      <c r="N54" s="56"/>
      <c r="O54" s="62"/>
      <c r="P54" s="52"/>
      <c r="Q54" s="113"/>
    </row>
    <row r="55" spans="1:17" hidden="1" x14ac:dyDescent="0.2">
      <c r="A55" s="41"/>
      <c r="B55" s="42"/>
      <c r="C55" s="41"/>
      <c r="D55" s="70"/>
      <c r="E55" s="67"/>
      <c r="F55" s="68"/>
      <c r="G55" s="56"/>
      <c r="H55" s="56"/>
      <c r="I55" s="49"/>
      <c r="J55" s="50">
        <f t="shared" si="2"/>
        <v>0</v>
      </c>
      <c r="K55" s="49"/>
      <c r="L55" s="50">
        <f t="shared" si="0"/>
        <v>0</v>
      </c>
      <c r="M55" s="51">
        <f t="shared" si="1"/>
        <v>0</v>
      </c>
      <c r="N55" s="56"/>
      <c r="O55" s="62"/>
      <c r="P55" s="52"/>
      <c r="Q55" s="113"/>
    </row>
    <row r="56" spans="1:17" hidden="1" x14ac:dyDescent="0.2">
      <c r="A56" s="41"/>
      <c r="B56" s="42"/>
      <c r="C56" s="41"/>
      <c r="D56" s="70"/>
      <c r="E56" s="67"/>
      <c r="F56" s="68"/>
      <c r="G56" s="56"/>
      <c r="H56" s="56"/>
      <c r="I56" s="49"/>
      <c r="J56" s="50">
        <f t="shared" si="2"/>
        <v>0</v>
      </c>
      <c r="K56" s="49"/>
      <c r="L56" s="50">
        <f t="shared" si="0"/>
        <v>0</v>
      </c>
      <c r="M56" s="51">
        <f t="shared" si="1"/>
        <v>0</v>
      </c>
      <c r="N56" s="56"/>
      <c r="O56" s="62"/>
      <c r="P56" s="52"/>
      <c r="Q56" s="113"/>
    </row>
    <row r="57" spans="1:17" hidden="1" x14ac:dyDescent="0.2">
      <c r="A57" s="41"/>
      <c r="B57" s="42"/>
      <c r="C57" s="41"/>
      <c r="D57" s="70"/>
      <c r="E57" s="67"/>
      <c r="F57" s="68"/>
      <c r="G57" s="56"/>
      <c r="H57" s="56"/>
      <c r="I57" s="49"/>
      <c r="J57" s="50">
        <f t="shared" si="2"/>
        <v>0</v>
      </c>
      <c r="K57" s="49"/>
      <c r="L57" s="50">
        <f t="shared" si="0"/>
        <v>0</v>
      </c>
      <c r="M57" s="51">
        <f t="shared" si="1"/>
        <v>0</v>
      </c>
      <c r="N57" s="56"/>
      <c r="O57" s="62"/>
      <c r="P57" s="52"/>
      <c r="Q57" s="113"/>
    </row>
    <row r="58" spans="1:17" hidden="1" x14ac:dyDescent="0.2">
      <c r="A58" s="41"/>
      <c r="B58" s="42"/>
      <c r="C58" s="41"/>
      <c r="D58" s="70"/>
      <c r="E58" s="67"/>
      <c r="F58" s="68"/>
      <c r="G58" s="56"/>
      <c r="H58" s="56"/>
      <c r="I58" s="49"/>
      <c r="J58" s="50">
        <f t="shared" si="2"/>
        <v>0</v>
      </c>
      <c r="K58" s="49"/>
      <c r="L58" s="50">
        <f t="shared" si="0"/>
        <v>0</v>
      </c>
      <c r="M58" s="51">
        <f t="shared" si="1"/>
        <v>0</v>
      </c>
      <c r="N58" s="56"/>
      <c r="O58" s="62"/>
      <c r="P58" s="52"/>
      <c r="Q58" s="113"/>
    </row>
    <row r="59" spans="1:17" hidden="1" x14ac:dyDescent="0.2">
      <c r="A59" s="41"/>
      <c r="B59" s="42"/>
      <c r="C59" s="41"/>
      <c r="D59" s="70"/>
      <c r="E59" s="67"/>
      <c r="F59" s="68"/>
      <c r="G59" s="56"/>
      <c r="H59" s="56"/>
      <c r="I59" s="49"/>
      <c r="J59" s="50">
        <f t="shared" si="2"/>
        <v>0</v>
      </c>
      <c r="K59" s="49"/>
      <c r="L59" s="50">
        <f t="shared" si="0"/>
        <v>0</v>
      </c>
      <c r="M59" s="51">
        <f t="shared" si="1"/>
        <v>0</v>
      </c>
      <c r="N59" s="56"/>
      <c r="O59" s="62"/>
      <c r="P59" s="52"/>
      <c r="Q59" s="113"/>
    </row>
    <row r="60" spans="1:17" hidden="1" x14ac:dyDescent="0.2">
      <c r="A60" s="41"/>
      <c r="B60" s="42"/>
      <c r="C60" s="41"/>
      <c r="D60" s="70"/>
      <c r="E60" s="67"/>
      <c r="F60" s="68"/>
      <c r="G60" s="56"/>
      <c r="H60" s="56"/>
      <c r="I60" s="49"/>
      <c r="J60" s="50">
        <f t="shared" si="2"/>
        <v>0</v>
      </c>
      <c r="K60" s="49"/>
      <c r="L60" s="50">
        <f t="shared" si="0"/>
        <v>0</v>
      </c>
      <c r="M60" s="51">
        <f t="shared" si="1"/>
        <v>0</v>
      </c>
      <c r="N60" s="56"/>
      <c r="O60" s="62"/>
      <c r="P60" s="52"/>
      <c r="Q60" s="113"/>
    </row>
    <row r="61" spans="1:17" hidden="1" x14ac:dyDescent="0.2">
      <c r="A61" s="41"/>
      <c r="B61" s="42"/>
      <c r="C61" s="41"/>
      <c r="D61" s="70"/>
      <c r="E61" s="67"/>
      <c r="F61" s="68"/>
      <c r="G61" s="56"/>
      <c r="H61" s="56"/>
      <c r="I61" s="49"/>
      <c r="J61" s="50">
        <f t="shared" si="2"/>
        <v>0</v>
      </c>
      <c r="K61" s="49"/>
      <c r="L61" s="50">
        <f t="shared" si="0"/>
        <v>0</v>
      </c>
      <c r="M61" s="51">
        <f t="shared" si="1"/>
        <v>0</v>
      </c>
      <c r="N61" s="56"/>
      <c r="O61" s="62"/>
      <c r="P61" s="52"/>
      <c r="Q61" s="113"/>
    </row>
    <row r="62" spans="1:17" hidden="1" x14ac:dyDescent="0.2">
      <c r="A62" s="41"/>
      <c r="B62" s="42"/>
      <c r="C62" s="41"/>
      <c r="D62" s="70"/>
      <c r="E62" s="67"/>
      <c r="F62" s="68"/>
      <c r="G62" s="56"/>
      <c r="H62" s="56"/>
      <c r="I62" s="49"/>
      <c r="J62" s="50">
        <f t="shared" si="2"/>
        <v>0</v>
      </c>
      <c r="K62" s="49"/>
      <c r="L62" s="50">
        <f t="shared" si="0"/>
        <v>0</v>
      </c>
      <c r="M62" s="51">
        <f t="shared" si="1"/>
        <v>0</v>
      </c>
      <c r="N62" s="56"/>
      <c r="O62" s="62"/>
      <c r="P62" s="52"/>
      <c r="Q62" s="113"/>
    </row>
    <row r="63" spans="1:17" hidden="1" x14ac:dyDescent="0.2">
      <c r="A63" s="41"/>
      <c r="B63" s="42"/>
      <c r="C63" s="41"/>
      <c r="D63" s="70"/>
      <c r="E63" s="67"/>
      <c r="F63" s="68"/>
      <c r="G63" s="56"/>
      <c r="H63" s="56"/>
      <c r="I63" s="49"/>
      <c r="J63" s="50">
        <f t="shared" si="2"/>
        <v>0</v>
      </c>
      <c r="K63" s="49"/>
      <c r="L63" s="50">
        <f t="shared" si="0"/>
        <v>0</v>
      </c>
      <c r="M63" s="51">
        <f t="shared" si="1"/>
        <v>0</v>
      </c>
      <c r="N63" s="56"/>
      <c r="O63" s="62"/>
      <c r="P63" s="52"/>
      <c r="Q63" s="113"/>
    </row>
    <row r="64" spans="1:17" hidden="1" x14ac:dyDescent="0.2">
      <c r="A64" s="41"/>
      <c r="B64" s="42"/>
      <c r="C64" s="41"/>
      <c r="D64" s="70"/>
      <c r="E64" s="67"/>
      <c r="F64" s="68"/>
      <c r="G64" s="56"/>
      <c r="H64" s="56"/>
      <c r="I64" s="49"/>
      <c r="J64" s="50">
        <f t="shared" si="2"/>
        <v>0</v>
      </c>
      <c r="K64" s="49"/>
      <c r="L64" s="50">
        <f t="shared" si="0"/>
        <v>0</v>
      </c>
      <c r="M64" s="51">
        <f t="shared" si="1"/>
        <v>0</v>
      </c>
      <c r="N64" s="56"/>
      <c r="O64" s="62"/>
      <c r="P64" s="52"/>
      <c r="Q64" s="113"/>
    </row>
    <row r="65" spans="1:17" hidden="1" x14ac:dyDescent="0.2">
      <c r="A65" s="41"/>
      <c r="B65" s="42"/>
      <c r="C65" s="41"/>
      <c r="D65" s="70"/>
      <c r="E65" s="67"/>
      <c r="F65" s="68"/>
      <c r="G65" s="56"/>
      <c r="H65" s="56"/>
      <c r="I65" s="49"/>
      <c r="J65" s="50">
        <f t="shared" si="2"/>
        <v>0</v>
      </c>
      <c r="K65" s="49"/>
      <c r="L65" s="50">
        <f t="shared" si="0"/>
        <v>0</v>
      </c>
      <c r="M65" s="51">
        <f t="shared" si="1"/>
        <v>0</v>
      </c>
      <c r="N65" s="56"/>
      <c r="O65" s="62"/>
      <c r="P65" s="52"/>
      <c r="Q65" s="113"/>
    </row>
    <row r="66" spans="1:17" hidden="1" x14ac:dyDescent="0.2">
      <c r="A66" s="41"/>
      <c r="B66" s="42"/>
      <c r="C66" s="41"/>
      <c r="D66" s="70"/>
      <c r="E66" s="67"/>
      <c r="F66" s="68"/>
      <c r="G66" s="56"/>
      <c r="H66" s="56"/>
      <c r="I66" s="49"/>
      <c r="J66" s="50">
        <f t="shared" si="2"/>
        <v>0</v>
      </c>
      <c r="K66" s="49"/>
      <c r="L66" s="50">
        <f t="shared" si="0"/>
        <v>0</v>
      </c>
      <c r="M66" s="51">
        <f t="shared" si="1"/>
        <v>0</v>
      </c>
      <c r="N66" s="56"/>
      <c r="O66" s="62"/>
      <c r="P66" s="52"/>
      <c r="Q66" s="113"/>
    </row>
    <row r="67" spans="1:17" hidden="1" x14ac:dyDescent="0.2">
      <c r="A67" s="41"/>
      <c r="B67" s="42"/>
      <c r="C67" s="41"/>
      <c r="D67" s="70"/>
      <c r="E67" s="67"/>
      <c r="F67" s="68"/>
      <c r="G67" s="56"/>
      <c r="H67" s="56"/>
      <c r="I67" s="49"/>
      <c r="J67" s="50">
        <f t="shared" si="2"/>
        <v>0</v>
      </c>
      <c r="K67" s="49"/>
      <c r="L67" s="50">
        <f t="shared" si="0"/>
        <v>0</v>
      </c>
      <c r="M67" s="51">
        <f t="shared" si="1"/>
        <v>0</v>
      </c>
      <c r="N67" s="56"/>
      <c r="O67" s="62"/>
      <c r="P67" s="52"/>
      <c r="Q67" s="113"/>
    </row>
    <row r="68" spans="1:17" hidden="1" x14ac:dyDescent="0.2">
      <c r="A68" s="41"/>
      <c r="B68" s="42"/>
      <c r="C68" s="41"/>
      <c r="D68" s="70"/>
      <c r="E68" s="67"/>
      <c r="F68" s="68"/>
      <c r="G68" s="56"/>
      <c r="H68" s="56"/>
      <c r="I68" s="49"/>
      <c r="J68" s="50">
        <f t="shared" si="2"/>
        <v>0</v>
      </c>
      <c r="K68" s="49"/>
      <c r="L68" s="50">
        <f t="shared" si="0"/>
        <v>0</v>
      </c>
      <c r="M68" s="51">
        <f t="shared" si="1"/>
        <v>0</v>
      </c>
      <c r="N68" s="56"/>
      <c r="O68" s="62"/>
      <c r="P68" s="52"/>
      <c r="Q68" s="113"/>
    </row>
    <row r="69" spans="1:17" hidden="1" x14ac:dyDescent="0.2">
      <c r="A69" s="41"/>
      <c r="B69" s="42"/>
      <c r="C69" s="41"/>
      <c r="D69" s="70"/>
      <c r="E69" s="67"/>
      <c r="F69" s="68"/>
      <c r="G69" s="56"/>
      <c r="H69" s="56"/>
      <c r="I69" s="49"/>
      <c r="J69" s="50">
        <f t="shared" si="2"/>
        <v>0</v>
      </c>
      <c r="K69" s="49"/>
      <c r="L69" s="50">
        <f t="shared" si="0"/>
        <v>0</v>
      </c>
      <c r="M69" s="51">
        <f t="shared" si="1"/>
        <v>0</v>
      </c>
      <c r="N69" s="56"/>
      <c r="O69" s="62"/>
      <c r="P69" s="52"/>
      <c r="Q69" s="113"/>
    </row>
    <row r="70" spans="1:17" hidden="1" x14ac:dyDescent="0.2">
      <c r="A70" s="41"/>
      <c r="B70" s="42"/>
      <c r="C70" s="41"/>
      <c r="D70" s="70"/>
      <c r="E70" s="67"/>
      <c r="F70" s="68"/>
      <c r="G70" s="56"/>
      <c r="H70" s="56"/>
      <c r="I70" s="49"/>
      <c r="J70" s="50">
        <f t="shared" si="2"/>
        <v>0</v>
      </c>
      <c r="K70" s="49"/>
      <c r="L70" s="50">
        <f t="shared" si="0"/>
        <v>0</v>
      </c>
      <c r="M70" s="51">
        <f t="shared" si="1"/>
        <v>0</v>
      </c>
      <c r="N70" s="56"/>
      <c r="O70" s="62"/>
      <c r="P70" s="52"/>
      <c r="Q70" s="113"/>
    </row>
    <row r="71" spans="1:17" hidden="1" x14ac:dyDescent="0.2">
      <c r="A71" s="41"/>
      <c r="B71" s="42"/>
      <c r="C71" s="41"/>
      <c r="D71" s="70"/>
      <c r="E71" s="67"/>
      <c r="F71" s="68"/>
      <c r="G71" s="56"/>
      <c r="H71" s="56"/>
      <c r="I71" s="49"/>
      <c r="J71" s="50">
        <f t="shared" si="2"/>
        <v>0</v>
      </c>
      <c r="K71" s="49"/>
      <c r="L71" s="50">
        <f t="shared" si="0"/>
        <v>0</v>
      </c>
      <c r="M71" s="51">
        <f t="shared" si="1"/>
        <v>0</v>
      </c>
      <c r="N71" s="56"/>
      <c r="O71" s="62"/>
      <c r="P71" s="52"/>
      <c r="Q71" s="113"/>
    </row>
    <row r="72" spans="1:17" hidden="1" x14ac:dyDescent="0.2">
      <c r="A72" s="41"/>
      <c r="B72" s="42"/>
      <c r="C72" s="41"/>
      <c r="D72" s="70"/>
      <c r="E72" s="67"/>
      <c r="F72" s="68"/>
      <c r="G72" s="56"/>
      <c r="H72" s="56"/>
      <c r="I72" s="49"/>
      <c r="J72" s="50">
        <f t="shared" si="2"/>
        <v>0</v>
      </c>
      <c r="K72" s="49"/>
      <c r="L72" s="50">
        <f t="shared" si="0"/>
        <v>0</v>
      </c>
      <c r="M72" s="51">
        <f t="shared" si="1"/>
        <v>0</v>
      </c>
      <c r="N72" s="56"/>
      <c r="O72" s="62"/>
      <c r="P72" s="52"/>
      <c r="Q72" s="113"/>
    </row>
    <row r="73" spans="1:17" hidden="1" x14ac:dyDescent="0.2">
      <c r="A73" s="41"/>
      <c r="B73" s="42"/>
      <c r="C73" s="41"/>
      <c r="D73" s="70"/>
      <c r="E73" s="67"/>
      <c r="F73" s="68"/>
      <c r="G73" s="56"/>
      <c r="H73" s="56"/>
      <c r="I73" s="49"/>
      <c r="J73" s="50">
        <f t="shared" si="2"/>
        <v>0</v>
      </c>
      <c r="K73" s="49"/>
      <c r="L73" s="50">
        <f t="shared" si="0"/>
        <v>0</v>
      </c>
      <c r="M73" s="51">
        <f t="shared" si="1"/>
        <v>0</v>
      </c>
      <c r="N73" s="56"/>
      <c r="O73" s="62"/>
      <c r="P73" s="52"/>
      <c r="Q73" s="113"/>
    </row>
    <row r="74" spans="1:17" hidden="1" x14ac:dyDescent="0.2">
      <c r="A74" s="41"/>
      <c r="B74" s="42"/>
      <c r="C74" s="41"/>
      <c r="D74" s="70"/>
      <c r="E74" s="67"/>
      <c r="F74" s="68"/>
      <c r="G74" s="56"/>
      <c r="H74" s="56"/>
      <c r="I74" s="49"/>
      <c r="J74" s="50">
        <f t="shared" si="2"/>
        <v>0</v>
      </c>
      <c r="K74" s="49"/>
      <c r="L74" s="50">
        <f t="shared" si="0"/>
        <v>0</v>
      </c>
      <c r="M74" s="51">
        <f t="shared" si="1"/>
        <v>0</v>
      </c>
      <c r="N74" s="56"/>
      <c r="O74" s="62"/>
      <c r="P74" s="52"/>
      <c r="Q74" s="113"/>
    </row>
    <row r="75" spans="1:17" hidden="1" x14ac:dyDescent="0.2">
      <c r="A75" s="41"/>
      <c r="B75" s="42"/>
      <c r="C75" s="41"/>
      <c r="D75" s="70"/>
      <c r="E75" s="67"/>
      <c r="F75" s="68"/>
      <c r="G75" s="56"/>
      <c r="H75" s="56"/>
      <c r="I75" s="49"/>
      <c r="J75" s="50">
        <f t="shared" si="2"/>
        <v>0</v>
      </c>
      <c r="K75" s="49"/>
      <c r="L75" s="50">
        <f t="shared" si="0"/>
        <v>0</v>
      </c>
      <c r="M75" s="51">
        <f t="shared" si="1"/>
        <v>0</v>
      </c>
      <c r="N75" s="56"/>
      <c r="O75" s="62"/>
      <c r="P75" s="52"/>
      <c r="Q75" s="113"/>
    </row>
    <row r="76" spans="1:17" hidden="1" x14ac:dyDescent="0.2">
      <c r="A76" s="41"/>
      <c r="B76" s="42"/>
      <c r="C76" s="41"/>
      <c r="D76" s="70"/>
      <c r="E76" s="67"/>
      <c r="F76" s="68"/>
      <c r="G76" s="56"/>
      <c r="H76" s="56"/>
      <c r="I76" s="49"/>
      <c r="J76" s="50">
        <f t="shared" si="2"/>
        <v>0</v>
      </c>
      <c r="K76" s="49"/>
      <c r="L76" s="50">
        <f t="shared" si="0"/>
        <v>0</v>
      </c>
      <c r="M76" s="51">
        <f t="shared" si="1"/>
        <v>0</v>
      </c>
      <c r="N76" s="56"/>
      <c r="O76" s="62"/>
      <c r="P76" s="52"/>
      <c r="Q76" s="113"/>
    </row>
    <row r="77" spans="1:17" hidden="1" x14ac:dyDescent="0.2">
      <c r="A77" s="41"/>
      <c r="B77" s="42"/>
      <c r="C77" s="41"/>
      <c r="D77" s="70"/>
      <c r="E77" s="67"/>
      <c r="F77" s="68"/>
      <c r="G77" s="56"/>
      <c r="H77" s="56"/>
      <c r="I77" s="49"/>
      <c r="J77" s="50">
        <f t="shared" si="2"/>
        <v>0</v>
      </c>
      <c r="K77" s="49"/>
      <c r="L77" s="50">
        <f t="shared" si="0"/>
        <v>0</v>
      </c>
      <c r="M77" s="51">
        <f t="shared" si="1"/>
        <v>0</v>
      </c>
      <c r="N77" s="56"/>
      <c r="O77" s="62"/>
      <c r="P77" s="52"/>
      <c r="Q77" s="113"/>
    </row>
    <row r="78" spans="1:17" hidden="1" x14ac:dyDescent="0.2">
      <c r="A78" s="41"/>
      <c r="B78" s="42"/>
      <c r="C78" s="41"/>
      <c r="D78" s="70"/>
      <c r="E78" s="67"/>
      <c r="F78" s="68"/>
      <c r="G78" s="56"/>
      <c r="H78" s="56"/>
      <c r="I78" s="49"/>
      <c r="J78" s="50">
        <f t="shared" si="2"/>
        <v>0</v>
      </c>
      <c r="K78" s="49"/>
      <c r="L78" s="50">
        <f t="shared" si="0"/>
        <v>0</v>
      </c>
      <c r="M78" s="51">
        <f t="shared" si="1"/>
        <v>0</v>
      </c>
      <c r="N78" s="56"/>
      <c r="O78" s="62"/>
      <c r="P78" s="52"/>
      <c r="Q78" s="113"/>
    </row>
    <row r="79" spans="1:17" hidden="1" x14ac:dyDescent="0.2">
      <c r="A79" s="41"/>
      <c r="B79" s="42"/>
      <c r="C79" s="41"/>
      <c r="D79" s="70"/>
      <c r="E79" s="67"/>
      <c r="F79" s="68"/>
      <c r="G79" s="56"/>
      <c r="H79" s="56"/>
      <c r="I79" s="49"/>
      <c r="J79" s="50">
        <f t="shared" si="2"/>
        <v>0</v>
      </c>
      <c r="K79" s="49"/>
      <c r="L79" s="50">
        <f t="shared" ref="L79:L125" si="3">IF(OR(K79=0),0,(K79/(I79+K79)))</f>
        <v>0</v>
      </c>
      <c r="M79" s="51">
        <f t="shared" ref="M79:M125" si="4">J79+L79</f>
        <v>0</v>
      </c>
      <c r="N79" s="56"/>
      <c r="O79" s="62"/>
      <c r="P79" s="52"/>
      <c r="Q79" s="113"/>
    </row>
    <row r="80" spans="1:17" hidden="1" x14ac:dyDescent="0.2">
      <c r="A80" s="41"/>
      <c r="B80" s="42"/>
      <c r="C80" s="41"/>
      <c r="D80" s="70"/>
      <c r="E80" s="67"/>
      <c r="F80" s="68"/>
      <c r="G80" s="56"/>
      <c r="H80" s="56"/>
      <c r="I80" s="49"/>
      <c r="J80" s="50">
        <f t="shared" ref="J80:J125" si="5">IF(OR(I80=0),0,(I80/(I80+K80)))</f>
        <v>0</v>
      </c>
      <c r="K80" s="49"/>
      <c r="L80" s="50">
        <f t="shared" si="3"/>
        <v>0</v>
      </c>
      <c r="M80" s="51">
        <f t="shared" si="4"/>
        <v>0</v>
      </c>
      <c r="N80" s="56"/>
      <c r="O80" s="62"/>
      <c r="P80" s="52"/>
      <c r="Q80" s="113"/>
    </row>
    <row r="81" spans="1:17" hidden="1" x14ac:dyDescent="0.2">
      <c r="A81" s="41"/>
      <c r="B81" s="42"/>
      <c r="C81" s="41"/>
      <c r="D81" s="70"/>
      <c r="E81" s="67"/>
      <c r="F81" s="68"/>
      <c r="G81" s="56"/>
      <c r="H81" s="56"/>
      <c r="I81" s="49"/>
      <c r="J81" s="50">
        <f t="shared" si="5"/>
        <v>0</v>
      </c>
      <c r="K81" s="49"/>
      <c r="L81" s="50">
        <f t="shared" si="3"/>
        <v>0</v>
      </c>
      <c r="M81" s="51">
        <f t="shared" si="4"/>
        <v>0</v>
      </c>
      <c r="N81" s="56"/>
      <c r="O81" s="62"/>
      <c r="P81" s="52"/>
      <c r="Q81" s="113"/>
    </row>
    <row r="82" spans="1:17" hidden="1" x14ac:dyDescent="0.2">
      <c r="A82" s="41"/>
      <c r="B82" s="42"/>
      <c r="C82" s="41"/>
      <c r="D82" s="70"/>
      <c r="E82" s="67"/>
      <c r="F82" s="68"/>
      <c r="G82" s="56"/>
      <c r="H82" s="56"/>
      <c r="I82" s="49"/>
      <c r="J82" s="50">
        <f t="shared" si="5"/>
        <v>0</v>
      </c>
      <c r="K82" s="49"/>
      <c r="L82" s="50">
        <f t="shared" si="3"/>
        <v>0</v>
      </c>
      <c r="M82" s="51">
        <f t="shared" si="4"/>
        <v>0</v>
      </c>
      <c r="N82" s="56"/>
      <c r="O82" s="62"/>
      <c r="P82" s="52"/>
      <c r="Q82" s="113"/>
    </row>
    <row r="83" spans="1:17" hidden="1" x14ac:dyDescent="0.2">
      <c r="A83" s="41"/>
      <c r="B83" s="42"/>
      <c r="C83" s="41"/>
      <c r="D83" s="70"/>
      <c r="E83" s="67"/>
      <c r="F83" s="68"/>
      <c r="G83" s="56"/>
      <c r="H83" s="56"/>
      <c r="I83" s="49"/>
      <c r="J83" s="50">
        <f t="shared" si="5"/>
        <v>0</v>
      </c>
      <c r="K83" s="49"/>
      <c r="L83" s="50">
        <f t="shared" si="3"/>
        <v>0</v>
      </c>
      <c r="M83" s="51">
        <f t="shared" si="4"/>
        <v>0</v>
      </c>
      <c r="N83" s="56"/>
      <c r="O83" s="62"/>
      <c r="P83" s="52"/>
      <c r="Q83" s="113"/>
    </row>
    <row r="84" spans="1:17" hidden="1" x14ac:dyDescent="0.2">
      <c r="A84" s="41"/>
      <c r="B84" s="42"/>
      <c r="C84" s="41"/>
      <c r="D84" s="70"/>
      <c r="E84" s="67"/>
      <c r="F84" s="68"/>
      <c r="G84" s="56"/>
      <c r="H84" s="56"/>
      <c r="I84" s="49"/>
      <c r="J84" s="50">
        <f t="shared" si="5"/>
        <v>0</v>
      </c>
      <c r="K84" s="49"/>
      <c r="L84" s="50">
        <f t="shared" si="3"/>
        <v>0</v>
      </c>
      <c r="M84" s="51">
        <f t="shared" si="4"/>
        <v>0</v>
      </c>
      <c r="N84" s="56"/>
      <c r="O84" s="62"/>
      <c r="P84" s="52"/>
      <c r="Q84" s="113"/>
    </row>
    <row r="85" spans="1:17" hidden="1" x14ac:dyDescent="0.2">
      <c r="A85" s="41"/>
      <c r="B85" s="42"/>
      <c r="C85" s="41"/>
      <c r="D85" s="70"/>
      <c r="E85" s="67"/>
      <c r="F85" s="68"/>
      <c r="G85" s="56"/>
      <c r="H85" s="56"/>
      <c r="I85" s="49"/>
      <c r="J85" s="50">
        <f t="shared" si="5"/>
        <v>0</v>
      </c>
      <c r="K85" s="49"/>
      <c r="L85" s="50">
        <f t="shared" si="3"/>
        <v>0</v>
      </c>
      <c r="M85" s="51">
        <f t="shared" si="4"/>
        <v>0</v>
      </c>
      <c r="N85" s="56"/>
      <c r="O85" s="62"/>
      <c r="P85" s="52"/>
      <c r="Q85" s="113"/>
    </row>
    <row r="86" spans="1:17" hidden="1" x14ac:dyDescent="0.2">
      <c r="A86" s="41"/>
      <c r="B86" s="42"/>
      <c r="C86" s="41"/>
      <c r="D86" s="70"/>
      <c r="E86" s="67"/>
      <c r="F86" s="68"/>
      <c r="G86" s="56"/>
      <c r="H86" s="56"/>
      <c r="I86" s="49"/>
      <c r="J86" s="50">
        <f t="shared" si="5"/>
        <v>0</v>
      </c>
      <c r="K86" s="49"/>
      <c r="L86" s="50">
        <f t="shared" si="3"/>
        <v>0</v>
      </c>
      <c r="M86" s="51">
        <f t="shared" si="4"/>
        <v>0</v>
      </c>
      <c r="N86" s="56"/>
      <c r="O86" s="62"/>
      <c r="P86" s="52"/>
      <c r="Q86" s="113"/>
    </row>
    <row r="87" spans="1:17" hidden="1" x14ac:dyDescent="0.2">
      <c r="A87" s="41"/>
      <c r="B87" s="42"/>
      <c r="C87" s="41"/>
      <c r="D87" s="70"/>
      <c r="E87" s="67"/>
      <c r="F87" s="68"/>
      <c r="G87" s="56"/>
      <c r="H87" s="56"/>
      <c r="I87" s="49"/>
      <c r="J87" s="50">
        <f t="shared" si="5"/>
        <v>0</v>
      </c>
      <c r="K87" s="49"/>
      <c r="L87" s="50">
        <f t="shared" si="3"/>
        <v>0</v>
      </c>
      <c r="M87" s="51">
        <f t="shared" si="4"/>
        <v>0</v>
      </c>
      <c r="N87" s="56"/>
      <c r="O87" s="62"/>
      <c r="P87" s="52"/>
      <c r="Q87" s="113"/>
    </row>
    <row r="88" spans="1:17" hidden="1" x14ac:dyDescent="0.2">
      <c r="A88" s="41"/>
      <c r="B88" s="42"/>
      <c r="C88" s="41"/>
      <c r="D88" s="70"/>
      <c r="E88" s="67"/>
      <c r="F88" s="68"/>
      <c r="G88" s="56"/>
      <c r="H88" s="56"/>
      <c r="I88" s="49"/>
      <c r="J88" s="50">
        <f t="shared" si="5"/>
        <v>0</v>
      </c>
      <c r="K88" s="49"/>
      <c r="L88" s="50">
        <f t="shared" si="3"/>
        <v>0</v>
      </c>
      <c r="M88" s="51">
        <f t="shared" si="4"/>
        <v>0</v>
      </c>
      <c r="N88" s="56"/>
      <c r="O88" s="62"/>
      <c r="P88" s="52"/>
      <c r="Q88" s="113"/>
    </row>
    <row r="89" spans="1:17" hidden="1" x14ac:dyDescent="0.2">
      <c r="A89" s="41"/>
      <c r="B89" s="42"/>
      <c r="C89" s="41"/>
      <c r="D89" s="70"/>
      <c r="E89" s="67"/>
      <c r="F89" s="68"/>
      <c r="G89" s="56"/>
      <c r="H89" s="56"/>
      <c r="I89" s="49"/>
      <c r="J89" s="50">
        <f t="shared" si="5"/>
        <v>0</v>
      </c>
      <c r="K89" s="49"/>
      <c r="L89" s="50">
        <f t="shared" si="3"/>
        <v>0</v>
      </c>
      <c r="M89" s="51">
        <f t="shared" si="4"/>
        <v>0</v>
      </c>
      <c r="N89" s="56"/>
      <c r="O89" s="62"/>
      <c r="P89" s="52"/>
      <c r="Q89" s="113"/>
    </row>
    <row r="90" spans="1:17" hidden="1" x14ac:dyDescent="0.2">
      <c r="A90" s="41"/>
      <c r="B90" s="42"/>
      <c r="C90" s="41"/>
      <c r="D90" s="70"/>
      <c r="E90" s="67"/>
      <c r="F90" s="68"/>
      <c r="G90" s="56"/>
      <c r="H90" s="56"/>
      <c r="I90" s="49"/>
      <c r="J90" s="50">
        <f t="shared" si="5"/>
        <v>0</v>
      </c>
      <c r="K90" s="49"/>
      <c r="L90" s="50">
        <f t="shared" si="3"/>
        <v>0</v>
      </c>
      <c r="M90" s="51">
        <f t="shared" si="4"/>
        <v>0</v>
      </c>
      <c r="N90" s="56"/>
      <c r="O90" s="62"/>
      <c r="P90" s="52"/>
      <c r="Q90" s="113"/>
    </row>
    <row r="91" spans="1:17" hidden="1" x14ac:dyDescent="0.2">
      <c r="A91" s="41"/>
      <c r="B91" s="42"/>
      <c r="C91" s="41"/>
      <c r="D91" s="70"/>
      <c r="E91" s="67"/>
      <c r="F91" s="68"/>
      <c r="G91" s="56"/>
      <c r="H91" s="56"/>
      <c r="I91" s="49"/>
      <c r="J91" s="50">
        <f t="shared" si="5"/>
        <v>0</v>
      </c>
      <c r="K91" s="49"/>
      <c r="L91" s="50">
        <f t="shared" si="3"/>
        <v>0</v>
      </c>
      <c r="M91" s="51">
        <f t="shared" si="4"/>
        <v>0</v>
      </c>
      <c r="N91" s="56"/>
      <c r="O91" s="62"/>
      <c r="P91" s="52"/>
      <c r="Q91" s="113"/>
    </row>
    <row r="92" spans="1:17" hidden="1" x14ac:dyDescent="0.2">
      <c r="A92" s="41"/>
      <c r="B92" s="42"/>
      <c r="C92" s="41"/>
      <c r="D92" s="70"/>
      <c r="E92" s="67"/>
      <c r="F92" s="68"/>
      <c r="G92" s="56"/>
      <c r="H92" s="56"/>
      <c r="I92" s="49"/>
      <c r="J92" s="50">
        <f t="shared" si="5"/>
        <v>0</v>
      </c>
      <c r="K92" s="49"/>
      <c r="L92" s="50">
        <f t="shared" si="3"/>
        <v>0</v>
      </c>
      <c r="M92" s="51">
        <f t="shared" si="4"/>
        <v>0</v>
      </c>
      <c r="N92" s="56"/>
      <c r="O92" s="62"/>
      <c r="P92" s="52"/>
      <c r="Q92" s="113"/>
    </row>
    <row r="93" spans="1:17" hidden="1" x14ac:dyDescent="0.2">
      <c r="A93" s="41"/>
      <c r="B93" s="42"/>
      <c r="C93" s="41"/>
      <c r="D93" s="70"/>
      <c r="E93" s="67"/>
      <c r="F93" s="68"/>
      <c r="G93" s="56"/>
      <c r="H93" s="56"/>
      <c r="I93" s="49"/>
      <c r="J93" s="50">
        <f t="shared" si="5"/>
        <v>0</v>
      </c>
      <c r="K93" s="49"/>
      <c r="L93" s="50">
        <f t="shared" si="3"/>
        <v>0</v>
      </c>
      <c r="M93" s="51">
        <f t="shared" si="4"/>
        <v>0</v>
      </c>
      <c r="N93" s="56"/>
      <c r="O93" s="62"/>
      <c r="P93" s="52"/>
      <c r="Q93" s="113"/>
    </row>
    <row r="94" spans="1:17" hidden="1" x14ac:dyDescent="0.2">
      <c r="A94" s="41"/>
      <c r="B94" s="42"/>
      <c r="C94" s="41"/>
      <c r="D94" s="70"/>
      <c r="E94" s="67"/>
      <c r="F94" s="68"/>
      <c r="G94" s="56"/>
      <c r="H94" s="56"/>
      <c r="I94" s="49"/>
      <c r="J94" s="50">
        <f t="shared" si="5"/>
        <v>0</v>
      </c>
      <c r="K94" s="49"/>
      <c r="L94" s="50">
        <f t="shared" si="3"/>
        <v>0</v>
      </c>
      <c r="M94" s="51">
        <f t="shared" si="4"/>
        <v>0</v>
      </c>
      <c r="N94" s="56"/>
      <c r="O94" s="62"/>
      <c r="P94" s="52"/>
      <c r="Q94" s="113"/>
    </row>
    <row r="95" spans="1:17" hidden="1" x14ac:dyDescent="0.2">
      <c r="A95" s="41"/>
      <c r="B95" s="42"/>
      <c r="C95" s="41"/>
      <c r="D95" s="70"/>
      <c r="E95" s="67"/>
      <c r="F95" s="68"/>
      <c r="G95" s="56"/>
      <c r="H95" s="56"/>
      <c r="I95" s="49"/>
      <c r="J95" s="50">
        <f t="shared" si="5"/>
        <v>0</v>
      </c>
      <c r="K95" s="49"/>
      <c r="L95" s="50">
        <f t="shared" si="3"/>
        <v>0</v>
      </c>
      <c r="M95" s="51">
        <f t="shared" si="4"/>
        <v>0</v>
      </c>
      <c r="N95" s="56"/>
      <c r="O95" s="62"/>
      <c r="P95" s="52"/>
      <c r="Q95" s="113"/>
    </row>
    <row r="96" spans="1:17" hidden="1" x14ac:dyDescent="0.2">
      <c r="A96" s="41"/>
      <c r="B96" s="42"/>
      <c r="C96" s="41"/>
      <c r="D96" s="70"/>
      <c r="E96" s="67"/>
      <c r="F96" s="68"/>
      <c r="G96" s="56"/>
      <c r="H96" s="56"/>
      <c r="I96" s="49"/>
      <c r="J96" s="50">
        <f t="shared" si="5"/>
        <v>0</v>
      </c>
      <c r="K96" s="49"/>
      <c r="L96" s="50">
        <f t="shared" si="3"/>
        <v>0</v>
      </c>
      <c r="M96" s="51">
        <f t="shared" si="4"/>
        <v>0</v>
      </c>
      <c r="N96" s="56"/>
      <c r="O96" s="62"/>
      <c r="P96" s="52"/>
      <c r="Q96" s="113"/>
    </row>
    <row r="97" spans="1:17" hidden="1" x14ac:dyDescent="0.2">
      <c r="A97" s="41"/>
      <c r="B97" s="42"/>
      <c r="C97" s="41"/>
      <c r="D97" s="70"/>
      <c r="E97" s="67"/>
      <c r="F97" s="68"/>
      <c r="G97" s="56"/>
      <c r="H97" s="56"/>
      <c r="I97" s="49"/>
      <c r="J97" s="50">
        <f t="shared" si="5"/>
        <v>0</v>
      </c>
      <c r="K97" s="49"/>
      <c r="L97" s="50">
        <f t="shared" si="3"/>
        <v>0</v>
      </c>
      <c r="M97" s="51">
        <f t="shared" si="4"/>
        <v>0</v>
      </c>
      <c r="N97" s="56"/>
      <c r="O97" s="62"/>
      <c r="P97" s="52"/>
      <c r="Q97" s="113"/>
    </row>
    <row r="98" spans="1:17" hidden="1" x14ac:dyDescent="0.2">
      <c r="A98" s="41"/>
      <c r="B98" s="42"/>
      <c r="C98" s="41"/>
      <c r="D98" s="70"/>
      <c r="E98" s="67"/>
      <c r="F98" s="68"/>
      <c r="G98" s="56"/>
      <c r="H98" s="56"/>
      <c r="I98" s="49"/>
      <c r="J98" s="50">
        <f t="shared" si="5"/>
        <v>0</v>
      </c>
      <c r="K98" s="49"/>
      <c r="L98" s="50">
        <f t="shared" si="3"/>
        <v>0</v>
      </c>
      <c r="M98" s="51">
        <f t="shared" si="4"/>
        <v>0</v>
      </c>
      <c r="N98" s="56"/>
      <c r="O98" s="62"/>
      <c r="P98" s="52"/>
      <c r="Q98" s="113"/>
    </row>
    <row r="99" spans="1:17" hidden="1" x14ac:dyDescent="0.2">
      <c r="A99" s="41"/>
      <c r="B99" s="42"/>
      <c r="C99" s="41"/>
      <c r="D99" s="70"/>
      <c r="E99" s="67"/>
      <c r="F99" s="68"/>
      <c r="G99" s="56"/>
      <c r="H99" s="56"/>
      <c r="I99" s="49"/>
      <c r="J99" s="50">
        <f t="shared" si="5"/>
        <v>0</v>
      </c>
      <c r="K99" s="49"/>
      <c r="L99" s="50">
        <f t="shared" si="3"/>
        <v>0</v>
      </c>
      <c r="M99" s="51">
        <f t="shared" si="4"/>
        <v>0</v>
      </c>
      <c r="N99" s="56"/>
      <c r="O99" s="62"/>
      <c r="P99" s="52"/>
      <c r="Q99" s="113"/>
    </row>
    <row r="100" spans="1:17" hidden="1" x14ac:dyDescent="0.2">
      <c r="A100" s="41"/>
      <c r="B100" s="42"/>
      <c r="C100" s="41"/>
      <c r="D100" s="70"/>
      <c r="E100" s="67"/>
      <c r="F100" s="68"/>
      <c r="G100" s="56"/>
      <c r="H100" s="56"/>
      <c r="I100" s="49"/>
      <c r="J100" s="50">
        <f t="shared" si="5"/>
        <v>0</v>
      </c>
      <c r="K100" s="49"/>
      <c r="L100" s="50">
        <f t="shared" si="3"/>
        <v>0</v>
      </c>
      <c r="M100" s="51">
        <f t="shared" si="4"/>
        <v>0</v>
      </c>
      <c r="N100" s="56"/>
      <c r="O100" s="62"/>
      <c r="P100" s="52"/>
      <c r="Q100" s="113"/>
    </row>
    <row r="101" spans="1:17" hidden="1" x14ac:dyDescent="0.2">
      <c r="A101" s="41"/>
      <c r="B101" s="42"/>
      <c r="C101" s="41"/>
      <c r="D101" s="70"/>
      <c r="E101" s="67"/>
      <c r="F101" s="68"/>
      <c r="G101" s="56"/>
      <c r="H101" s="56"/>
      <c r="I101" s="49"/>
      <c r="J101" s="50">
        <f t="shared" si="5"/>
        <v>0</v>
      </c>
      <c r="K101" s="49"/>
      <c r="L101" s="50">
        <f t="shared" si="3"/>
        <v>0</v>
      </c>
      <c r="M101" s="51">
        <f t="shared" si="4"/>
        <v>0</v>
      </c>
      <c r="N101" s="56"/>
      <c r="O101" s="62"/>
      <c r="P101" s="52"/>
      <c r="Q101" s="113"/>
    </row>
    <row r="102" spans="1:17" hidden="1" x14ac:dyDescent="0.2">
      <c r="A102" s="41"/>
      <c r="B102" s="42"/>
      <c r="C102" s="41"/>
      <c r="D102" s="70"/>
      <c r="E102" s="67"/>
      <c r="F102" s="68"/>
      <c r="G102" s="56"/>
      <c r="H102" s="56"/>
      <c r="I102" s="49"/>
      <c r="J102" s="50">
        <f t="shared" si="5"/>
        <v>0</v>
      </c>
      <c r="K102" s="49"/>
      <c r="L102" s="50">
        <f t="shared" si="3"/>
        <v>0</v>
      </c>
      <c r="M102" s="51">
        <f t="shared" si="4"/>
        <v>0</v>
      </c>
      <c r="N102" s="56"/>
      <c r="O102" s="62"/>
      <c r="P102" s="52"/>
      <c r="Q102" s="113"/>
    </row>
    <row r="103" spans="1:17" hidden="1" x14ac:dyDescent="0.2">
      <c r="A103" s="41"/>
      <c r="B103" s="42"/>
      <c r="C103" s="41"/>
      <c r="D103" s="70"/>
      <c r="E103" s="67"/>
      <c r="F103" s="68"/>
      <c r="G103" s="56"/>
      <c r="H103" s="56"/>
      <c r="I103" s="49"/>
      <c r="J103" s="50">
        <f t="shared" si="5"/>
        <v>0</v>
      </c>
      <c r="K103" s="49"/>
      <c r="L103" s="50">
        <f t="shared" si="3"/>
        <v>0</v>
      </c>
      <c r="M103" s="51">
        <f t="shared" si="4"/>
        <v>0</v>
      </c>
      <c r="N103" s="56"/>
      <c r="O103" s="62"/>
      <c r="P103" s="52"/>
      <c r="Q103" s="113"/>
    </row>
    <row r="104" spans="1:17" hidden="1" x14ac:dyDescent="0.2">
      <c r="A104" s="41"/>
      <c r="B104" s="42"/>
      <c r="C104" s="41"/>
      <c r="D104" s="70"/>
      <c r="E104" s="67"/>
      <c r="F104" s="68"/>
      <c r="G104" s="56"/>
      <c r="H104" s="56"/>
      <c r="I104" s="49"/>
      <c r="J104" s="50">
        <f t="shared" si="5"/>
        <v>0</v>
      </c>
      <c r="K104" s="49"/>
      <c r="L104" s="50">
        <f t="shared" si="3"/>
        <v>0</v>
      </c>
      <c r="M104" s="51">
        <f t="shared" si="4"/>
        <v>0</v>
      </c>
      <c r="N104" s="56"/>
      <c r="O104" s="62"/>
      <c r="P104" s="52"/>
      <c r="Q104" s="113"/>
    </row>
    <row r="105" spans="1:17" hidden="1" x14ac:dyDescent="0.2">
      <c r="A105" s="41"/>
      <c r="B105" s="42"/>
      <c r="C105" s="41"/>
      <c r="D105" s="70"/>
      <c r="E105" s="67"/>
      <c r="F105" s="68"/>
      <c r="G105" s="56"/>
      <c r="H105" s="56"/>
      <c r="I105" s="49"/>
      <c r="J105" s="50">
        <f t="shared" si="5"/>
        <v>0</v>
      </c>
      <c r="K105" s="49"/>
      <c r="L105" s="50">
        <f t="shared" si="3"/>
        <v>0</v>
      </c>
      <c r="M105" s="51">
        <f t="shared" si="4"/>
        <v>0</v>
      </c>
      <c r="N105" s="56"/>
      <c r="O105" s="62"/>
      <c r="P105" s="52"/>
      <c r="Q105" s="113"/>
    </row>
    <row r="106" spans="1:17" hidden="1" x14ac:dyDescent="0.2">
      <c r="A106" s="41"/>
      <c r="B106" s="42"/>
      <c r="C106" s="41"/>
      <c r="D106" s="70"/>
      <c r="E106" s="67"/>
      <c r="F106" s="68"/>
      <c r="G106" s="56"/>
      <c r="H106" s="56"/>
      <c r="I106" s="49"/>
      <c r="J106" s="50">
        <f t="shared" si="5"/>
        <v>0</v>
      </c>
      <c r="K106" s="49"/>
      <c r="L106" s="50">
        <f t="shared" si="3"/>
        <v>0</v>
      </c>
      <c r="M106" s="51">
        <f t="shared" si="4"/>
        <v>0</v>
      </c>
      <c r="N106" s="56"/>
      <c r="O106" s="62"/>
      <c r="P106" s="52"/>
      <c r="Q106" s="113"/>
    </row>
    <row r="107" spans="1:17" hidden="1" x14ac:dyDescent="0.2">
      <c r="A107" s="41"/>
      <c r="B107" s="42"/>
      <c r="C107" s="41"/>
      <c r="D107" s="70"/>
      <c r="E107" s="67"/>
      <c r="F107" s="68"/>
      <c r="G107" s="56"/>
      <c r="H107" s="56"/>
      <c r="I107" s="49"/>
      <c r="J107" s="50">
        <f t="shared" si="5"/>
        <v>0</v>
      </c>
      <c r="K107" s="49"/>
      <c r="L107" s="50">
        <f t="shared" si="3"/>
        <v>0</v>
      </c>
      <c r="M107" s="51">
        <f t="shared" si="4"/>
        <v>0</v>
      </c>
      <c r="N107" s="56"/>
      <c r="O107" s="62"/>
      <c r="P107" s="52"/>
      <c r="Q107" s="113"/>
    </row>
    <row r="108" spans="1:17" hidden="1" x14ac:dyDescent="0.2">
      <c r="A108" s="41"/>
      <c r="B108" s="42"/>
      <c r="C108" s="41"/>
      <c r="D108" s="70"/>
      <c r="E108" s="67"/>
      <c r="F108" s="68"/>
      <c r="G108" s="56"/>
      <c r="H108" s="56"/>
      <c r="I108" s="49"/>
      <c r="J108" s="50">
        <f t="shared" si="5"/>
        <v>0</v>
      </c>
      <c r="K108" s="49"/>
      <c r="L108" s="50">
        <f t="shared" si="3"/>
        <v>0</v>
      </c>
      <c r="M108" s="51">
        <f t="shared" si="4"/>
        <v>0</v>
      </c>
      <c r="N108" s="56"/>
      <c r="O108" s="62"/>
      <c r="P108" s="52"/>
      <c r="Q108" s="113"/>
    </row>
    <row r="109" spans="1:17" hidden="1" x14ac:dyDescent="0.2">
      <c r="A109" s="41"/>
      <c r="B109" s="42"/>
      <c r="C109" s="41"/>
      <c r="D109" s="70"/>
      <c r="E109" s="67"/>
      <c r="F109" s="68"/>
      <c r="G109" s="56"/>
      <c r="H109" s="56"/>
      <c r="I109" s="49"/>
      <c r="J109" s="50">
        <f t="shared" si="5"/>
        <v>0</v>
      </c>
      <c r="K109" s="49"/>
      <c r="L109" s="50">
        <f t="shared" si="3"/>
        <v>0</v>
      </c>
      <c r="M109" s="51">
        <f t="shared" si="4"/>
        <v>0</v>
      </c>
      <c r="N109" s="56"/>
      <c r="O109" s="62"/>
      <c r="P109" s="52"/>
      <c r="Q109" s="113"/>
    </row>
    <row r="110" spans="1:17" hidden="1" x14ac:dyDescent="0.2">
      <c r="A110" s="41"/>
      <c r="B110" s="42"/>
      <c r="C110" s="41"/>
      <c r="D110" s="70"/>
      <c r="E110" s="67"/>
      <c r="F110" s="68"/>
      <c r="G110" s="56"/>
      <c r="H110" s="56"/>
      <c r="I110" s="49"/>
      <c r="J110" s="50">
        <f t="shared" si="5"/>
        <v>0</v>
      </c>
      <c r="K110" s="49"/>
      <c r="L110" s="50">
        <f t="shared" si="3"/>
        <v>0</v>
      </c>
      <c r="M110" s="51">
        <f t="shared" si="4"/>
        <v>0</v>
      </c>
      <c r="N110" s="56"/>
      <c r="O110" s="62"/>
      <c r="P110" s="52"/>
      <c r="Q110" s="113"/>
    </row>
    <row r="111" spans="1:17" hidden="1" x14ac:dyDescent="0.2">
      <c r="A111" s="41"/>
      <c r="B111" s="42"/>
      <c r="C111" s="41"/>
      <c r="D111" s="70"/>
      <c r="E111" s="67"/>
      <c r="F111" s="68"/>
      <c r="G111" s="56"/>
      <c r="H111" s="56"/>
      <c r="I111" s="49"/>
      <c r="J111" s="50">
        <f t="shared" si="5"/>
        <v>0</v>
      </c>
      <c r="K111" s="49"/>
      <c r="L111" s="50">
        <f t="shared" si="3"/>
        <v>0</v>
      </c>
      <c r="M111" s="51">
        <f t="shared" si="4"/>
        <v>0</v>
      </c>
      <c r="N111" s="56"/>
      <c r="O111" s="62"/>
      <c r="P111" s="52"/>
      <c r="Q111" s="113"/>
    </row>
    <row r="112" spans="1:17" hidden="1" x14ac:dyDescent="0.2">
      <c r="A112" s="41"/>
      <c r="B112" s="42"/>
      <c r="C112" s="41"/>
      <c r="D112" s="70"/>
      <c r="E112" s="67"/>
      <c r="F112" s="68"/>
      <c r="G112" s="56"/>
      <c r="H112" s="56"/>
      <c r="I112" s="49"/>
      <c r="J112" s="50">
        <f t="shared" si="5"/>
        <v>0</v>
      </c>
      <c r="K112" s="49"/>
      <c r="L112" s="50">
        <f t="shared" si="3"/>
        <v>0</v>
      </c>
      <c r="M112" s="51">
        <f t="shared" si="4"/>
        <v>0</v>
      </c>
      <c r="N112" s="56"/>
      <c r="O112" s="62"/>
      <c r="P112" s="52"/>
      <c r="Q112" s="113"/>
    </row>
    <row r="113" spans="1:17" hidden="1" x14ac:dyDescent="0.2">
      <c r="A113" s="41"/>
      <c r="B113" s="42"/>
      <c r="C113" s="41"/>
      <c r="D113" s="70"/>
      <c r="E113" s="67"/>
      <c r="F113" s="68"/>
      <c r="G113" s="56"/>
      <c r="H113" s="56"/>
      <c r="I113" s="49"/>
      <c r="J113" s="50">
        <f t="shared" si="5"/>
        <v>0</v>
      </c>
      <c r="K113" s="49"/>
      <c r="L113" s="50">
        <f t="shared" si="3"/>
        <v>0</v>
      </c>
      <c r="M113" s="51">
        <f t="shared" si="4"/>
        <v>0</v>
      </c>
      <c r="N113" s="56"/>
      <c r="O113" s="62"/>
      <c r="P113" s="52"/>
      <c r="Q113" s="113"/>
    </row>
    <row r="114" spans="1:17" hidden="1" x14ac:dyDescent="0.2">
      <c r="A114" s="41"/>
      <c r="B114" s="42"/>
      <c r="C114" s="41"/>
      <c r="D114" s="70"/>
      <c r="E114" s="67"/>
      <c r="F114" s="68"/>
      <c r="G114" s="56"/>
      <c r="H114" s="56"/>
      <c r="I114" s="49"/>
      <c r="J114" s="50">
        <f t="shared" si="5"/>
        <v>0</v>
      </c>
      <c r="K114" s="49"/>
      <c r="L114" s="50">
        <f t="shared" si="3"/>
        <v>0</v>
      </c>
      <c r="M114" s="51">
        <f t="shared" si="4"/>
        <v>0</v>
      </c>
      <c r="N114" s="56"/>
      <c r="O114" s="62"/>
      <c r="P114" s="52"/>
      <c r="Q114" s="113"/>
    </row>
    <row r="115" spans="1:17" hidden="1" x14ac:dyDescent="0.2">
      <c r="A115" s="41"/>
      <c r="B115" s="42"/>
      <c r="C115" s="41"/>
      <c r="D115" s="70"/>
      <c r="E115" s="67"/>
      <c r="F115" s="68"/>
      <c r="G115" s="56"/>
      <c r="H115" s="56"/>
      <c r="I115" s="49"/>
      <c r="J115" s="50">
        <f t="shared" si="5"/>
        <v>0</v>
      </c>
      <c r="K115" s="49"/>
      <c r="L115" s="50">
        <f t="shared" si="3"/>
        <v>0</v>
      </c>
      <c r="M115" s="51">
        <f t="shared" si="4"/>
        <v>0</v>
      </c>
      <c r="N115" s="56"/>
      <c r="O115" s="62"/>
      <c r="P115" s="52"/>
      <c r="Q115" s="113"/>
    </row>
    <row r="116" spans="1:17" hidden="1" x14ac:dyDescent="0.2">
      <c r="A116" s="41"/>
      <c r="B116" s="42"/>
      <c r="C116" s="41"/>
      <c r="D116" s="70"/>
      <c r="E116" s="67"/>
      <c r="F116" s="68"/>
      <c r="G116" s="56"/>
      <c r="H116" s="56"/>
      <c r="I116" s="49"/>
      <c r="J116" s="50">
        <f t="shared" si="5"/>
        <v>0</v>
      </c>
      <c r="K116" s="49"/>
      <c r="L116" s="50">
        <f t="shared" si="3"/>
        <v>0</v>
      </c>
      <c r="M116" s="51">
        <f t="shared" si="4"/>
        <v>0</v>
      </c>
      <c r="N116" s="56"/>
      <c r="O116" s="62"/>
      <c r="P116" s="52"/>
      <c r="Q116" s="113"/>
    </row>
    <row r="117" spans="1:17" hidden="1" x14ac:dyDescent="0.2">
      <c r="A117" s="41"/>
      <c r="B117" s="42"/>
      <c r="C117" s="41"/>
      <c r="D117" s="70"/>
      <c r="E117" s="67"/>
      <c r="F117" s="68"/>
      <c r="G117" s="56"/>
      <c r="H117" s="56"/>
      <c r="I117" s="49"/>
      <c r="J117" s="50">
        <f t="shared" si="5"/>
        <v>0</v>
      </c>
      <c r="K117" s="49"/>
      <c r="L117" s="50">
        <f t="shared" si="3"/>
        <v>0</v>
      </c>
      <c r="M117" s="51">
        <f t="shared" si="4"/>
        <v>0</v>
      </c>
      <c r="N117" s="56"/>
      <c r="O117" s="62"/>
      <c r="P117" s="52"/>
      <c r="Q117" s="113"/>
    </row>
    <row r="118" spans="1:17" hidden="1" x14ac:dyDescent="0.2">
      <c r="A118" s="41"/>
      <c r="B118" s="42"/>
      <c r="C118" s="41"/>
      <c r="D118" s="70"/>
      <c r="E118" s="67"/>
      <c r="F118" s="68"/>
      <c r="G118" s="56"/>
      <c r="H118" s="56"/>
      <c r="I118" s="49"/>
      <c r="J118" s="50">
        <f t="shared" si="5"/>
        <v>0</v>
      </c>
      <c r="K118" s="49"/>
      <c r="L118" s="50">
        <f t="shared" si="3"/>
        <v>0</v>
      </c>
      <c r="M118" s="51">
        <f t="shared" si="4"/>
        <v>0</v>
      </c>
      <c r="N118" s="56"/>
      <c r="O118" s="62"/>
      <c r="P118" s="52"/>
      <c r="Q118" s="113"/>
    </row>
    <row r="119" spans="1:17" hidden="1" x14ac:dyDescent="0.2">
      <c r="A119" s="41"/>
      <c r="B119" s="42"/>
      <c r="C119" s="41"/>
      <c r="D119" s="70"/>
      <c r="E119" s="67"/>
      <c r="F119" s="68"/>
      <c r="G119" s="56"/>
      <c r="H119" s="56"/>
      <c r="I119" s="49"/>
      <c r="J119" s="50">
        <f t="shared" si="5"/>
        <v>0</v>
      </c>
      <c r="K119" s="49"/>
      <c r="L119" s="50">
        <f t="shared" si="3"/>
        <v>0</v>
      </c>
      <c r="M119" s="51">
        <f t="shared" si="4"/>
        <v>0</v>
      </c>
      <c r="N119" s="56"/>
      <c r="O119" s="62"/>
      <c r="P119" s="52"/>
      <c r="Q119" s="113"/>
    </row>
    <row r="120" spans="1:17" hidden="1" x14ac:dyDescent="0.2">
      <c r="A120" s="41"/>
      <c r="B120" s="42"/>
      <c r="C120" s="41"/>
      <c r="D120" s="70"/>
      <c r="E120" s="67"/>
      <c r="F120" s="68"/>
      <c r="G120" s="56"/>
      <c r="H120" s="56"/>
      <c r="I120" s="49"/>
      <c r="J120" s="50">
        <f t="shared" si="5"/>
        <v>0</v>
      </c>
      <c r="K120" s="49"/>
      <c r="L120" s="50">
        <f t="shared" si="3"/>
        <v>0</v>
      </c>
      <c r="M120" s="51">
        <f t="shared" si="4"/>
        <v>0</v>
      </c>
      <c r="N120" s="56"/>
      <c r="O120" s="62"/>
      <c r="P120" s="52"/>
      <c r="Q120" s="113"/>
    </row>
    <row r="121" spans="1:17" hidden="1" x14ac:dyDescent="0.2">
      <c r="A121" s="41"/>
      <c r="B121" s="42"/>
      <c r="C121" s="41"/>
      <c r="D121" s="70"/>
      <c r="E121" s="67"/>
      <c r="F121" s="68"/>
      <c r="G121" s="56"/>
      <c r="H121" s="56"/>
      <c r="I121" s="49"/>
      <c r="J121" s="50">
        <f t="shared" si="5"/>
        <v>0</v>
      </c>
      <c r="K121" s="49"/>
      <c r="L121" s="50">
        <f t="shared" si="3"/>
        <v>0</v>
      </c>
      <c r="M121" s="51">
        <f t="shared" si="4"/>
        <v>0</v>
      </c>
      <c r="N121" s="56"/>
      <c r="O121" s="62"/>
      <c r="P121" s="52"/>
      <c r="Q121" s="113"/>
    </row>
    <row r="122" spans="1:17" hidden="1" x14ac:dyDescent="0.2">
      <c r="A122" s="41"/>
      <c r="B122" s="42"/>
      <c r="C122" s="41"/>
      <c r="D122" s="70"/>
      <c r="E122" s="67"/>
      <c r="F122" s="68"/>
      <c r="G122" s="56"/>
      <c r="H122" s="56"/>
      <c r="I122" s="49"/>
      <c r="J122" s="50">
        <f t="shared" si="5"/>
        <v>0</v>
      </c>
      <c r="K122" s="49"/>
      <c r="L122" s="50">
        <f t="shared" si="3"/>
        <v>0</v>
      </c>
      <c r="M122" s="51">
        <f t="shared" si="4"/>
        <v>0</v>
      </c>
      <c r="N122" s="56"/>
      <c r="O122" s="62"/>
      <c r="P122" s="52"/>
      <c r="Q122" s="113"/>
    </row>
    <row r="123" spans="1:17" hidden="1" x14ac:dyDescent="0.2">
      <c r="A123" s="41"/>
      <c r="B123" s="42"/>
      <c r="C123" s="41"/>
      <c r="D123" s="70"/>
      <c r="E123" s="67"/>
      <c r="F123" s="68"/>
      <c r="G123" s="56"/>
      <c r="H123" s="56"/>
      <c r="I123" s="49"/>
      <c r="J123" s="50">
        <f t="shared" si="5"/>
        <v>0</v>
      </c>
      <c r="K123" s="49"/>
      <c r="L123" s="50">
        <f t="shared" si="3"/>
        <v>0</v>
      </c>
      <c r="M123" s="51">
        <f t="shared" si="4"/>
        <v>0</v>
      </c>
      <c r="N123" s="56"/>
      <c r="O123" s="62"/>
      <c r="P123" s="52"/>
      <c r="Q123" s="113"/>
    </row>
    <row r="124" spans="1:17" hidden="1" x14ac:dyDescent="0.2">
      <c r="A124" s="41"/>
      <c r="B124" s="42"/>
      <c r="C124" s="41"/>
      <c r="D124" s="70"/>
      <c r="E124" s="67"/>
      <c r="F124" s="68"/>
      <c r="G124" s="56"/>
      <c r="H124" s="56"/>
      <c r="I124" s="49"/>
      <c r="J124" s="50">
        <f t="shared" si="5"/>
        <v>0</v>
      </c>
      <c r="K124" s="49"/>
      <c r="L124" s="50">
        <f t="shared" si="3"/>
        <v>0</v>
      </c>
      <c r="M124" s="51">
        <f t="shared" si="4"/>
        <v>0</v>
      </c>
      <c r="N124" s="56"/>
      <c r="O124" s="62"/>
      <c r="P124" s="52"/>
      <c r="Q124" s="113"/>
    </row>
    <row r="125" spans="1:17" hidden="1" x14ac:dyDescent="0.2">
      <c r="A125" s="41"/>
      <c r="B125" s="42"/>
      <c r="C125" s="41"/>
      <c r="D125" s="70"/>
      <c r="E125" s="67"/>
      <c r="F125" s="68"/>
      <c r="G125" s="56"/>
      <c r="H125" s="56"/>
      <c r="I125" s="49"/>
      <c r="J125" s="50">
        <f t="shared" si="5"/>
        <v>0</v>
      </c>
      <c r="K125" s="49"/>
      <c r="L125" s="50">
        <f t="shared" si="3"/>
        <v>0</v>
      </c>
      <c r="M125" s="51">
        <f t="shared" si="4"/>
        <v>0</v>
      </c>
      <c r="N125" s="56"/>
      <c r="O125" s="62"/>
      <c r="P125" s="52"/>
      <c r="Q125" s="113"/>
    </row>
    <row r="126" spans="1:17" ht="15" hidden="1" thickBot="1" x14ac:dyDescent="0.25">
      <c r="A126" s="71"/>
      <c r="B126" s="72"/>
      <c r="C126" s="71"/>
      <c r="D126" s="73"/>
      <c r="E126" s="74"/>
      <c r="F126" s="75"/>
      <c r="G126" s="76"/>
      <c r="H126" s="76"/>
      <c r="I126" s="77"/>
      <c r="J126" s="78">
        <f>IF(OR(I126=0),0,(I126/(I126+K126)))</f>
        <v>0</v>
      </c>
      <c r="K126" s="77"/>
      <c r="L126" s="78">
        <f>IF(OR(K126=0),0,(K126/(I126+K126)))</f>
        <v>0</v>
      </c>
      <c r="M126" s="79">
        <f>J126+L126</f>
        <v>0</v>
      </c>
      <c r="N126" s="76"/>
      <c r="O126" s="80"/>
      <c r="P126" s="81"/>
      <c r="Q126" s="114"/>
    </row>
    <row r="127" spans="1:17" hidden="1" x14ac:dyDescent="0.2">
      <c r="A127" s="115"/>
      <c r="B127" s="82"/>
      <c r="C127" s="82"/>
      <c r="D127" s="83"/>
      <c r="E127" s="84"/>
      <c r="F127" s="85"/>
      <c r="G127" s="83"/>
      <c r="H127" s="83"/>
      <c r="I127" s="86"/>
      <c r="J127" s="87"/>
      <c r="K127" s="88"/>
      <c r="L127" s="87"/>
      <c r="M127" s="46">
        <f>J127+L127</f>
        <v>0</v>
      </c>
      <c r="N127" s="83"/>
      <c r="O127" s="83"/>
      <c r="P127" s="83"/>
      <c r="Q127" s="116"/>
    </row>
    <row r="128" spans="1:17" ht="15" thickBot="1" x14ac:dyDescent="0.25">
      <c r="A128" s="89"/>
      <c r="B128" s="89"/>
      <c r="C128" s="89"/>
      <c r="D128" s="90" t="s">
        <v>85</v>
      </c>
      <c r="E128" s="91"/>
      <c r="F128" s="92"/>
      <c r="G128" s="93"/>
      <c r="H128" s="94"/>
      <c r="I128" s="94"/>
      <c r="J128" s="95">
        <f>SUM(J14:J127)</f>
        <v>0</v>
      </c>
      <c r="K128" s="94"/>
      <c r="L128" s="95">
        <f>SUM(L14:L127)</f>
        <v>8</v>
      </c>
      <c r="M128" s="96">
        <f>SUM(M14:M127)</f>
        <v>8</v>
      </c>
      <c r="N128" s="94"/>
      <c r="O128" s="93"/>
      <c r="P128" s="97">
        <f>SUM(P14:P127)</f>
        <v>0</v>
      </c>
      <c r="Q128" s="117">
        <f>SUM(Q14:Q127)</f>
        <v>70561472.849999994</v>
      </c>
    </row>
    <row r="129" spans="1:17" ht="15" thickBot="1" x14ac:dyDescent="0.25">
      <c r="A129" s="98" t="s">
        <v>86</v>
      </c>
      <c r="B129" s="99"/>
      <c r="C129" s="99"/>
      <c r="D129" s="99"/>
      <c r="E129" s="100"/>
      <c r="F129" s="101"/>
      <c r="G129" s="99"/>
      <c r="H129" s="99"/>
      <c r="I129" s="99"/>
      <c r="J129" s="102">
        <f>IF(OR(J128=0),0,J128/M128)</f>
        <v>0</v>
      </c>
      <c r="K129" s="99"/>
      <c r="L129" s="102">
        <f>IF(OR(L128=0),0,L128/M128)</f>
        <v>1</v>
      </c>
      <c r="M129" s="102">
        <f>SUM(M14:M127)/M128</f>
        <v>1</v>
      </c>
      <c r="N129" s="99"/>
      <c r="O129" s="99"/>
      <c r="P129" s="99"/>
      <c r="Q129" s="118"/>
    </row>
    <row r="130" spans="1:17" ht="15" thickBot="1" x14ac:dyDescent="0.25">
      <c r="A130" s="103"/>
      <c r="B130" s="104"/>
      <c r="C130" s="104"/>
      <c r="D130" s="105">
        <f>IF(OR([1]RESTRINGIDOP1!B9=0),0,[1]RESTRINGIDOP1!B9/[1]RESTRINGIDOP1!B8)</f>
        <v>0.5</v>
      </c>
      <c r="E130" s="104" t="s">
        <v>87</v>
      </c>
      <c r="F130" s="106"/>
      <c r="G130" s="104"/>
      <c r="H130" s="104"/>
      <c r="I130" s="104"/>
      <c r="J130" s="107">
        <f>IF(OR(D130=0),0,([1]RESTRINGIDOP1!C5/[1]RESTRINGIDOP1!B9))</f>
        <v>0</v>
      </c>
      <c r="K130" s="104"/>
      <c r="L130" s="107">
        <f>IF(OR(D130=0),0,([1]RESTRINGIDOP1!D5/[1]RESTRINGIDOP1!B9))</f>
        <v>1</v>
      </c>
      <c r="M130" s="107">
        <f>(J130+L130)</f>
        <v>1</v>
      </c>
      <c r="N130" s="104"/>
      <c r="O130" s="104"/>
      <c r="P130" s="104"/>
      <c r="Q130" s="119"/>
    </row>
    <row r="131" spans="1:17" ht="15" thickBot="1" x14ac:dyDescent="0.25">
      <c r="A131" s="108"/>
      <c r="B131" s="120"/>
      <c r="C131" s="120"/>
      <c r="D131" s="121">
        <f>IF(OR([1]RESTRINGIDOP1!B10=0),0,[1]RESTRINGIDOP1!B10/[1]RESTRINGIDOP1!B8)</f>
        <v>0.5</v>
      </c>
      <c r="E131" s="120" t="s">
        <v>88</v>
      </c>
      <c r="F131" s="122"/>
      <c r="G131" s="120"/>
      <c r="H131" s="120"/>
      <c r="I131" s="120"/>
      <c r="J131" s="109">
        <f>IF(OR(D131=0),0,([1]RESTRINGIDOP1!F5/[1]RESTRINGIDOP1!B10))</f>
        <v>0</v>
      </c>
      <c r="K131" s="120"/>
      <c r="L131" s="109">
        <f>IF(OR(D131=0),0,([1]RESTRINGIDOP1!G5/[1]RESTRINGIDOP1!B10))</f>
        <v>1</v>
      </c>
      <c r="M131" s="109">
        <f>J131+L131</f>
        <v>1</v>
      </c>
      <c r="N131" s="120"/>
      <c r="O131" s="120"/>
      <c r="P131" s="120"/>
      <c r="Q131" s="123"/>
    </row>
    <row r="132" spans="1:17" ht="15" thickBot="1" x14ac:dyDescent="0.25">
      <c r="A132" s="103"/>
      <c r="B132" s="104"/>
      <c r="C132" s="104"/>
      <c r="D132" s="110">
        <f>M128</f>
        <v>8</v>
      </c>
      <c r="E132" s="104" t="s">
        <v>89</v>
      </c>
      <c r="F132" s="106"/>
      <c r="G132" s="104"/>
      <c r="H132" s="104"/>
      <c r="I132" s="104"/>
      <c r="J132" s="105"/>
      <c r="K132" s="104"/>
      <c r="L132" s="105"/>
      <c r="M132" s="105"/>
      <c r="N132" s="104"/>
      <c r="O132" s="104"/>
      <c r="P132" s="104"/>
      <c r="Q132" s="119"/>
    </row>
  </sheetData>
  <mergeCells count="20">
    <mergeCell ref="H11:H13"/>
    <mergeCell ref="I11:M11"/>
    <mergeCell ref="N11:N13"/>
    <mergeCell ref="O11:O13"/>
    <mergeCell ref="P11:Q11"/>
    <mergeCell ref="I12:I13"/>
    <mergeCell ref="K12:K13"/>
    <mergeCell ref="M12:M13"/>
    <mergeCell ref="P12:P13"/>
    <mergeCell ref="Q12:Q13"/>
    <mergeCell ref="A3:H3"/>
    <mergeCell ref="A5:H5"/>
    <mergeCell ref="A7:Q7"/>
    <mergeCell ref="A8:Q8"/>
    <mergeCell ref="D10:Q10"/>
    <mergeCell ref="A11:A12"/>
    <mergeCell ref="B11:B13"/>
    <mergeCell ref="C11:C13"/>
    <mergeCell ref="D11:D13"/>
    <mergeCell ref="E11:G12"/>
  </mergeCells>
  <phoneticPr fontId="12" type="noConversion"/>
  <dataValidations count="5">
    <dataValidation type="list" allowBlank="1" showInputMessage="1" showErrorMessage="1" sqref="E16 E48:E49" xr:uid="{CEDF6236-0427-44AE-989C-93D20B6B4B0F}">
      <formula1>$A$43:$A$44</formula1>
    </dataValidation>
    <dataValidation type="list" errorStyle="information" allowBlank="1" showInputMessage="1" showErrorMessage="1" error="Tiene que seleccionar el área estratégica con la que se vincula el objetivo y la meta que se formula, según datos incorporados en la hoja &quot;Marco General&quot;." prompt="Seleccione una Área estratégica. No dejar en blanco o en &quot;0,0&quot; estos espacios." sqref="A14:A126" xr:uid="{626A3E38-B86D-475A-90F7-231BD4A050A4}">
      <formula1>$A$140:$A$161</formula1>
    </dataValidation>
    <dataValidation type="list" allowBlank="1" showInputMessage="1" showErrorMessage="1" sqref="O14:O126" xr:uid="{1D09F3CE-8DD3-4F15-B5B2-128A6C68E5AD}">
      <formula1>$A$136:$A$139</formula1>
    </dataValidation>
    <dataValidation type="list" allowBlank="1" showInputMessage="1" showErrorMessage="1" sqref="O127:P127" xr:uid="{F7602C9F-2F8D-49A0-B0FB-881D0850496A}">
      <formula1>#REF!</formula1>
    </dataValidation>
    <dataValidation type="list" allowBlank="1" showInputMessage="1" showErrorMessage="1" sqref="F127 E14:E15 E50:E127 E17:E47" xr:uid="{AF3276CE-D4BE-4687-99E6-5A1EE368B7A9}">
      <formula1>$A$134:$A$135</formula1>
    </dataValidation>
  </dataValidations>
  <pageMargins left="0.85" right="0.31496062992125984" top="0.74803149606299213" bottom="0.74803149606299213" header="0.31496062992125984" footer="0.31496062992125984"/>
  <pageSetup paperSize="9" scale="85"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564E6-ED3D-46AC-9273-99DE338492DD}">
  <dimension ref="A1:R25"/>
  <sheetViews>
    <sheetView topLeftCell="A13" workbookViewId="0">
      <selection activeCell="F20" sqref="F20"/>
    </sheetView>
  </sheetViews>
  <sheetFormatPr baseColWidth="10" defaultColWidth="10.85546875" defaultRowHeight="11.25" x14ac:dyDescent="0.2"/>
  <cols>
    <col min="1" max="1" width="12.85546875" style="174" customWidth="1"/>
    <col min="2" max="3" width="0" style="174" hidden="1" customWidth="1"/>
    <col min="4" max="4" width="20.5703125" style="174" customWidth="1"/>
    <col min="5" max="5" width="7.42578125" style="174" customWidth="1"/>
    <col min="6" max="6" width="6" style="174" customWidth="1"/>
    <col min="7" max="7" width="20.5703125" style="174" customWidth="1"/>
    <col min="8" max="8" width="10.85546875" style="174"/>
    <col min="9" max="12" width="4.5703125" style="174" customWidth="1"/>
    <col min="13" max="13" width="0" style="174" hidden="1" customWidth="1"/>
    <col min="14" max="16384" width="10.85546875" style="174"/>
  </cols>
  <sheetData>
    <row r="1" spans="1:18" x14ac:dyDescent="0.2">
      <c r="A1" s="26" t="str">
        <f>'[1]PROGRAMA I'!A1</f>
        <v>PLAN OPERATIVO ANUAL</v>
      </c>
      <c r="B1" s="26"/>
      <c r="C1" s="26"/>
      <c r="D1" s="27"/>
      <c r="E1" s="27"/>
      <c r="F1" s="28"/>
      <c r="G1" s="27"/>
      <c r="H1" s="27"/>
      <c r="I1" s="124"/>
      <c r="J1" s="124"/>
      <c r="K1" s="124"/>
      <c r="L1" s="124"/>
      <c r="M1" s="124"/>
      <c r="N1" s="124"/>
      <c r="O1" s="124"/>
      <c r="P1" s="124"/>
      <c r="Q1" s="124"/>
      <c r="R1" s="124"/>
    </row>
    <row r="2" spans="1:18" x14ac:dyDescent="0.2">
      <c r="A2" s="26" t="str">
        <f>'[1]PROGRAMA I'!A2</f>
        <v>Municipalidad de Orotina</v>
      </c>
      <c r="B2" s="26"/>
      <c r="C2" s="26"/>
      <c r="D2" s="27"/>
      <c r="E2" s="27"/>
      <c r="F2" s="28"/>
      <c r="G2" s="27"/>
      <c r="H2" s="27"/>
      <c r="I2" s="124"/>
      <c r="J2" s="124"/>
      <c r="K2" s="124"/>
      <c r="L2" s="124"/>
      <c r="M2" s="124"/>
      <c r="N2" s="124"/>
      <c r="O2" s="124"/>
      <c r="P2" s="124"/>
      <c r="Q2" s="124"/>
      <c r="R2" s="124"/>
    </row>
    <row r="3" spans="1:18" x14ac:dyDescent="0.2">
      <c r="A3" s="27">
        <f>'[1]PROGRAMA I'!A3</f>
        <v>2019</v>
      </c>
      <c r="B3" s="27"/>
      <c r="C3" s="27"/>
      <c r="D3" s="124"/>
      <c r="E3" s="124"/>
      <c r="F3" s="175"/>
      <c r="G3" s="124"/>
      <c r="H3" s="124"/>
      <c r="I3" s="124"/>
      <c r="J3" s="124"/>
      <c r="K3" s="124"/>
      <c r="L3" s="124"/>
      <c r="M3" s="124"/>
      <c r="N3" s="124"/>
      <c r="O3" s="124"/>
      <c r="P3" s="124"/>
      <c r="Q3" s="124"/>
      <c r="R3" s="124"/>
    </row>
    <row r="4" spans="1:18" x14ac:dyDescent="0.2">
      <c r="A4" s="26" t="s">
        <v>36</v>
      </c>
      <c r="B4" s="26"/>
      <c r="C4" s="26"/>
      <c r="D4" s="26"/>
      <c r="E4" s="26"/>
      <c r="F4" s="28"/>
      <c r="G4" s="26"/>
      <c r="H4" s="26"/>
      <c r="I4" s="124"/>
      <c r="J4" s="124"/>
      <c r="K4" s="124"/>
      <c r="L4" s="124"/>
      <c r="M4" s="124"/>
      <c r="N4" s="124"/>
      <c r="O4" s="124"/>
      <c r="P4" s="124"/>
      <c r="Q4" s="124"/>
      <c r="R4" s="124"/>
    </row>
    <row r="5" spans="1:18" x14ac:dyDescent="0.2">
      <c r="A5" s="241" t="s">
        <v>167</v>
      </c>
      <c r="B5" s="241"/>
      <c r="C5" s="241"/>
      <c r="D5" s="241"/>
      <c r="E5" s="241"/>
      <c r="F5" s="241"/>
      <c r="G5" s="241"/>
      <c r="H5" s="241"/>
      <c r="I5" s="126"/>
      <c r="J5" s="126"/>
      <c r="K5" s="124"/>
      <c r="L5" s="126"/>
      <c r="M5" s="126"/>
      <c r="N5" s="126"/>
      <c r="O5" s="126"/>
      <c r="P5" s="126"/>
      <c r="Q5" s="126"/>
      <c r="R5" s="126"/>
    </row>
    <row r="6" spans="1:18" x14ac:dyDescent="0.2">
      <c r="A6" s="30"/>
      <c r="B6" s="30"/>
      <c r="C6" s="30"/>
      <c r="D6" s="30"/>
      <c r="E6" s="30"/>
      <c r="F6" s="31"/>
      <c r="G6" s="30"/>
      <c r="H6" s="30"/>
      <c r="I6" s="126"/>
      <c r="J6" s="126"/>
      <c r="K6" s="126"/>
      <c r="L6" s="126"/>
      <c r="M6" s="126"/>
      <c r="N6" s="126"/>
      <c r="O6" s="126"/>
      <c r="P6" s="126"/>
      <c r="Q6" s="126"/>
      <c r="R6" s="126"/>
    </row>
    <row r="7" spans="1:18" x14ac:dyDescent="0.2">
      <c r="A7" s="129" t="s">
        <v>168</v>
      </c>
      <c r="B7" s="129"/>
      <c r="C7" s="129"/>
      <c r="D7" s="129"/>
      <c r="E7" s="129"/>
      <c r="F7" s="31"/>
      <c r="G7" s="129"/>
      <c r="H7" s="129"/>
      <c r="I7" s="129"/>
      <c r="J7" s="129"/>
      <c r="K7" s="129"/>
      <c r="L7" s="129"/>
      <c r="M7" s="129"/>
      <c r="N7" s="129"/>
      <c r="O7" s="129"/>
      <c r="P7" s="129"/>
      <c r="Q7" s="129"/>
      <c r="R7" s="129"/>
    </row>
    <row r="8" spans="1:18" x14ac:dyDescent="0.2">
      <c r="A8" s="129"/>
      <c r="B8" s="129"/>
      <c r="C8" s="129"/>
      <c r="D8" s="129"/>
      <c r="E8" s="129"/>
      <c r="F8" s="31"/>
      <c r="G8" s="129"/>
      <c r="H8" s="129"/>
      <c r="I8" s="129"/>
      <c r="J8" s="129"/>
      <c r="K8" s="129"/>
      <c r="L8" s="129"/>
      <c r="M8" s="129"/>
      <c r="N8" s="129"/>
      <c r="O8" s="129"/>
      <c r="P8" s="129"/>
      <c r="Q8" s="129"/>
      <c r="R8" s="129"/>
    </row>
    <row r="9" spans="1:18" x14ac:dyDescent="0.2">
      <c r="A9" s="129" t="s">
        <v>169</v>
      </c>
      <c r="B9" s="129"/>
      <c r="C9" s="129"/>
      <c r="D9" s="129"/>
      <c r="E9" s="129"/>
      <c r="F9" s="31"/>
      <c r="G9" s="129"/>
      <c r="H9" s="129"/>
      <c r="I9" s="129"/>
      <c r="J9" s="129"/>
      <c r="K9" s="129"/>
      <c r="L9" s="129"/>
      <c r="M9" s="129"/>
      <c r="N9" s="129"/>
      <c r="O9" s="129"/>
      <c r="P9" s="129"/>
      <c r="Q9" s="129"/>
      <c r="R9" s="129"/>
    </row>
    <row r="10" spans="1:18" ht="12" thickBot="1" x14ac:dyDescent="0.25">
      <c r="A10" s="130"/>
      <c r="B10" s="130"/>
      <c r="C10" s="130"/>
      <c r="D10" s="130"/>
      <c r="E10" s="130"/>
      <c r="F10" s="28"/>
      <c r="G10" s="130"/>
      <c r="H10" s="130"/>
      <c r="I10" s="130"/>
      <c r="J10" s="130"/>
      <c r="K10" s="130"/>
      <c r="L10" s="130"/>
      <c r="M10" s="130"/>
      <c r="N10" s="130"/>
      <c r="O10" s="130"/>
      <c r="P10" s="130"/>
      <c r="Q10" s="130"/>
      <c r="R10" s="130"/>
    </row>
    <row r="11" spans="1:18" ht="23.1" customHeight="1" thickBot="1" x14ac:dyDescent="0.25">
      <c r="A11" s="33" t="s">
        <v>37</v>
      </c>
      <c r="B11" s="131"/>
      <c r="C11" s="131"/>
      <c r="D11" s="261" t="s">
        <v>90</v>
      </c>
      <c r="E11" s="243"/>
      <c r="F11" s="243"/>
      <c r="G11" s="243"/>
      <c r="H11" s="243"/>
      <c r="I11" s="243"/>
      <c r="J11" s="243"/>
      <c r="K11" s="243"/>
      <c r="L11" s="243"/>
      <c r="M11" s="243"/>
      <c r="N11" s="243"/>
      <c r="O11" s="243"/>
      <c r="P11" s="243"/>
      <c r="Q11" s="243"/>
      <c r="R11" s="244"/>
    </row>
    <row r="12" spans="1:18" ht="30.95" customHeight="1" thickBot="1" x14ac:dyDescent="0.25">
      <c r="A12" s="225" t="s">
        <v>39</v>
      </c>
      <c r="B12" s="225" t="s">
        <v>40</v>
      </c>
      <c r="C12" s="225" t="s">
        <v>41</v>
      </c>
      <c r="D12" s="251" t="s">
        <v>42</v>
      </c>
      <c r="E12" s="234" t="s">
        <v>43</v>
      </c>
      <c r="F12" s="235"/>
      <c r="G12" s="236"/>
      <c r="H12" s="245" t="s">
        <v>44</v>
      </c>
      <c r="I12" s="248" t="s">
        <v>45</v>
      </c>
      <c r="J12" s="249"/>
      <c r="K12" s="249"/>
      <c r="L12" s="249"/>
      <c r="M12" s="250"/>
      <c r="N12" s="251" t="s">
        <v>46</v>
      </c>
      <c r="O12" s="251" t="s">
        <v>91</v>
      </c>
      <c r="P12" s="132"/>
      <c r="Q12" s="254" t="s">
        <v>48</v>
      </c>
      <c r="R12" s="231"/>
    </row>
    <row r="13" spans="1:18" ht="23.25" thickBot="1" x14ac:dyDescent="0.25">
      <c r="A13" s="226"/>
      <c r="B13" s="230"/>
      <c r="C13" s="230"/>
      <c r="D13" s="252"/>
      <c r="E13" s="237"/>
      <c r="F13" s="238"/>
      <c r="G13" s="239"/>
      <c r="H13" s="246"/>
      <c r="I13" s="255" t="s">
        <v>92</v>
      </c>
      <c r="J13" s="35" t="s">
        <v>50</v>
      </c>
      <c r="K13" s="255" t="s">
        <v>93</v>
      </c>
      <c r="L13" s="35" t="s">
        <v>50</v>
      </c>
      <c r="M13" s="257" t="s">
        <v>52</v>
      </c>
      <c r="N13" s="252"/>
      <c r="O13" s="252"/>
      <c r="P13" s="133" t="s">
        <v>94</v>
      </c>
      <c r="Q13" s="251" t="s">
        <v>53</v>
      </c>
      <c r="R13" s="251" t="s">
        <v>54</v>
      </c>
    </row>
    <row r="14" spans="1:18" ht="23.25" thickBot="1" x14ac:dyDescent="0.25">
      <c r="A14" s="36" t="s">
        <v>55</v>
      </c>
      <c r="B14" s="262"/>
      <c r="C14" s="262"/>
      <c r="D14" s="252"/>
      <c r="E14" s="134" t="s">
        <v>56</v>
      </c>
      <c r="F14" s="135" t="s">
        <v>57</v>
      </c>
      <c r="G14" s="136" t="s">
        <v>58</v>
      </c>
      <c r="H14" s="246"/>
      <c r="I14" s="259" t="s">
        <v>59</v>
      </c>
      <c r="J14" s="137"/>
      <c r="K14" s="259" t="s">
        <v>59</v>
      </c>
      <c r="L14" s="137"/>
      <c r="M14" s="260"/>
      <c r="N14" s="252"/>
      <c r="O14" s="252"/>
      <c r="P14" s="138" t="s">
        <v>95</v>
      </c>
      <c r="Q14" s="253"/>
      <c r="R14" s="253"/>
    </row>
    <row r="15" spans="1:18" ht="57" thickBot="1" x14ac:dyDescent="0.25">
      <c r="A15" s="139" t="s">
        <v>22</v>
      </c>
      <c r="B15" s="140"/>
      <c r="C15" s="140"/>
      <c r="D15" s="56" t="s">
        <v>96</v>
      </c>
      <c r="E15" s="176" t="s">
        <v>66</v>
      </c>
      <c r="F15" s="206" t="s">
        <v>181</v>
      </c>
      <c r="G15" s="196" t="s">
        <v>97</v>
      </c>
      <c r="H15" s="127" t="s">
        <v>98</v>
      </c>
      <c r="I15" s="44">
        <v>0</v>
      </c>
      <c r="J15" s="141">
        <f>IF(OR(I15=0),0,(I15/(I15+K15)))</f>
        <v>0</v>
      </c>
      <c r="K15" s="44">
        <v>100</v>
      </c>
      <c r="L15" s="141">
        <f>IF(OR(K15=0),0,(K15/(I15+K15)))</f>
        <v>1</v>
      </c>
      <c r="M15" s="142">
        <f>J15+L15</f>
        <v>1</v>
      </c>
      <c r="N15" s="127" t="s">
        <v>82</v>
      </c>
      <c r="O15" s="56" t="s">
        <v>99</v>
      </c>
      <c r="P15" s="127" t="s">
        <v>100</v>
      </c>
      <c r="Q15" s="143"/>
      <c r="R15" s="150">
        <v>1500000</v>
      </c>
    </row>
    <row r="16" spans="1:18" ht="45.75" thickBot="1" x14ac:dyDescent="0.25">
      <c r="A16" s="139" t="s">
        <v>22</v>
      </c>
      <c r="B16" s="140"/>
      <c r="C16" s="140"/>
      <c r="D16" s="56" t="s">
        <v>96</v>
      </c>
      <c r="E16" s="151" t="s">
        <v>66</v>
      </c>
      <c r="F16" s="206" t="s">
        <v>182</v>
      </c>
      <c r="G16" s="196" t="s">
        <v>101</v>
      </c>
      <c r="H16" s="127" t="s">
        <v>98</v>
      </c>
      <c r="I16" s="44"/>
      <c r="J16" s="50">
        <f t="shared" ref="J16:J20" si="0">IF(OR(I16=0),0,(I16/(I16+K16)))</f>
        <v>0</v>
      </c>
      <c r="K16" s="44">
        <v>100</v>
      </c>
      <c r="L16" s="50">
        <f t="shared" ref="L16:L20" si="1">IF(OR(K16=0),0,(K16/(I16+K16)))</f>
        <v>1</v>
      </c>
      <c r="M16" s="144">
        <f t="shared" ref="M16:M20" si="2">J16+L16</f>
        <v>1</v>
      </c>
      <c r="N16" s="56" t="s">
        <v>102</v>
      </c>
      <c r="O16" s="56" t="s">
        <v>99</v>
      </c>
      <c r="P16" s="56" t="s">
        <v>100</v>
      </c>
      <c r="Q16" s="143"/>
      <c r="R16" s="150">
        <v>1000000</v>
      </c>
    </row>
    <row r="17" spans="1:18" ht="57" thickBot="1" x14ac:dyDescent="0.25">
      <c r="A17" s="139" t="s">
        <v>22</v>
      </c>
      <c r="B17" s="140"/>
      <c r="C17" s="140"/>
      <c r="D17" s="56" t="s">
        <v>96</v>
      </c>
      <c r="E17" s="140" t="s">
        <v>61</v>
      </c>
      <c r="F17" s="206" t="s">
        <v>183</v>
      </c>
      <c r="G17" s="196" t="s">
        <v>103</v>
      </c>
      <c r="H17" s="177" t="s">
        <v>98</v>
      </c>
      <c r="I17" s="44"/>
      <c r="J17" s="50">
        <f t="shared" si="0"/>
        <v>0</v>
      </c>
      <c r="K17" s="44">
        <v>100</v>
      </c>
      <c r="L17" s="50">
        <f t="shared" si="1"/>
        <v>1</v>
      </c>
      <c r="M17" s="144">
        <f t="shared" si="2"/>
        <v>1</v>
      </c>
      <c r="N17" s="127" t="s">
        <v>82</v>
      </c>
      <c r="O17" s="56" t="s">
        <v>99</v>
      </c>
      <c r="P17" s="127" t="s">
        <v>100</v>
      </c>
      <c r="Q17" s="143"/>
      <c r="R17" s="150">
        <v>8000000</v>
      </c>
    </row>
    <row r="18" spans="1:18" ht="90.75" thickBot="1" x14ac:dyDescent="0.25">
      <c r="A18" s="139" t="s">
        <v>26</v>
      </c>
      <c r="B18" s="140"/>
      <c r="C18" s="140"/>
      <c r="D18" s="70" t="s">
        <v>104</v>
      </c>
      <c r="E18" s="140" t="s">
        <v>61</v>
      </c>
      <c r="F18" s="205" t="s">
        <v>184</v>
      </c>
      <c r="G18" s="196" t="s">
        <v>105</v>
      </c>
      <c r="H18" s="177" t="s">
        <v>98</v>
      </c>
      <c r="I18" s="44"/>
      <c r="J18" s="50">
        <f t="shared" si="0"/>
        <v>0</v>
      </c>
      <c r="K18" s="44">
        <v>100</v>
      </c>
      <c r="L18" s="50">
        <f t="shared" si="1"/>
        <v>1</v>
      </c>
      <c r="M18" s="144">
        <f t="shared" si="2"/>
        <v>1</v>
      </c>
      <c r="N18" s="70" t="s">
        <v>106</v>
      </c>
      <c r="O18" s="56" t="s">
        <v>107</v>
      </c>
      <c r="P18" s="56" t="s">
        <v>100</v>
      </c>
      <c r="Q18" s="143"/>
      <c r="R18" s="172">
        <v>9364428.5</v>
      </c>
    </row>
    <row r="19" spans="1:18" ht="45.75" thickBot="1" x14ac:dyDescent="0.25">
      <c r="A19" s="139" t="s">
        <v>28</v>
      </c>
      <c r="B19" s="140"/>
      <c r="C19" s="140"/>
      <c r="D19" s="70" t="s">
        <v>108</v>
      </c>
      <c r="E19" s="140" t="s">
        <v>61</v>
      </c>
      <c r="F19" s="206" t="s">
        <v>186</v>
      </c>
      <c r="G19" s="196" t="s">
        <v>109</v>
      </c>
      <c r="H19" s="177" t="s">
        <v>98</v>
      </c>
      <c r="I19" s="44"/>
      <c r="J19" s="50">
        <f t="shared" si="0"/>
        <v>0</v>
      </c>
      <c r="K19" s="44">
        <v>100</v>
      </c>
      <c r="L19" s="50">
        <f t="shared" si="1"/>
        <v>1</v>
      </c>
      <c r="M19" s="146">
        <f t="shared" si="2"/>
        <v>1</v>
      </c>
      <c r="N19" s="56" t="s">
        <v>110</v>
      </c>
      <c r="O19" s="56" t="s">
        <v>111</v>
      </c>
      <c r="P19" s="56" t="s">
        <v>100</v>
      </c>
      <c r="Q19" s="143"/>
      <c r="R19" s="150">
        <v>1122047.52</v>
      </c>
    </row>
    <row r="20" spans="1:18" ht="45.75" thickBot="1" x14ac:dyDescent="0.25">
      <c r="A20" s="139" t="s">
        <v>24</v>
      </c>
      <c r="B20" s="140"/>
      <c r="C20" s="140"/>
      <c r="D20" s="56" t="s">
        <v>112</v>
      </c>
      <c r="E20" s="140" t="s">
        <v>61</v>
      </c>
      <c r="F20" s="206" t="s">
        <v>185</v>
      </c>
      <c r="G20" s="196" t="s">
        <v>113</v>
      </c>
      <c r="H20" s="177" t="s">
        <v>98</v>
      </c>
      <c r="I20" s="44"/>
      <c r="J20" s="50">
        <f t="shared" si="0"/>
        <v>0</v>
      </c>
      <c r="K20" s="44">
        <v>100</v>
      </c>
      <c r="L20" s="50">
        <f t="shared" si="1"/>
        <v>1</v>
      </c>
      <c r="M20" s="144">
        <f t="shared" si="2"/>
        <v>1</v>
      </c>
      <c r="N20" s="56" t="s">
        <v>114</v>
      </c>
      <c r="O20" s="56" t="s">
        <v>115</v>
      </c>
      <c r="P20" s="56" t="s">
        <v>100</v>
      </c>
      <c r="Q20" s="143"/>
      <c r="R20" s="150">
        <v>353039.27</v>
      </c>
    </row>
    <row r="21" spans="1:18" ht="12" thickBot="1" x14ac:dyDescent="0.25">
      <c r="A21" s="152"/>
      <c r="B21" s="152"/>
      <c r="C21" s="152"/>
      <c r="D21" s="153" t="s">
        <v>85</v>
      </c>
      <c r="E21" s="154"/>
      <c r="F21" s="155"/>
      <c r="G21" s="156"/>
      <c r="H21" s="157"/>
      <c r="I21" s="157"/>
      <c r="J21" s="158">
        <f>SUM(J15:J20)</f>
        <v>0</v>
      </c>
      <c r="K21" s="157"/>
      <c r="L21" s="158">
        <f>SUM(L15:L20)</f>
        <v>6</v>
      </c>
      <c r="M21" s="159">
        <f>SUM(M15:M20)</f>
        <v>6</v>
      </c>
      <c r="N21" s="157"/>
      <c r="O21" s="156"/>
      <c r="P21" s="160"/>
      <c r="Q21" s="160">
        <f>SUM(Q15:Q20)</f>
        <v>0</v>
      </c>
      <c r="R21" s="160">
        <f>SUM(R15:R20)</f>
        <v>21339515.289999999</v>
      </c>
    </row>
    <row r="22" spans="1:18" ht="12" thickBot="1" x14ac:dyDescent="0.25">
      <c r="A22" s="161" t="s">
        <v>86</v>
      </c>
      <c r="B22" s="162"/>
      <c r="C22" s="162"/>
      <c r="D22" s="162"/>
      <c r="E22" s="163"/>
      <c r="F22" s="164"/>
      <c r="G22" s="162"/>
      <c r="H22" s="162"/>
      <c r="I22" s="162"/>
      <c r="J22" s="165">
        <f>IF(OR(J21=0),0,J21/M21)</f>
        <v>0</v>
      </c>
      <c r="K22" s="162"/>
      <c r="L22" s="165">
        <f>IF(OR(L21=0),0,L21/M21)</f>
        <v>1</v>
      </c>
      <c r="M22" s="165">
        <f>SUM(M15:M20)/M21</f>
        <v>1</v>
      </c>
      <c r="N22" s="162"/>
      <c r="O22" s="162"/>
      <c r="P22" s="162"/>
      <c r="Q22" s="162"/>
      <c r="R22" s="173"/>
    </row>
    <row r="23" spans="1:18" ht="12" thickBot="1" x14ac:dyDescent="0.25">
      <c r="A23" s="103"/>
      <c r="B23" s="104"/>
      <c r="C23" s="104"/>
      <c r="D23" s="105">
        <f>IF(OR([1]RESTRINGIDOP2!B9=0),0,[1]RESTRINGIDOP2!B9/[1]RESTRINGIDOP2!B8)</f>
        <v>0.5</v>
      </c>
      <c r="E23" s="104" t="s">
        <v>87</v>
      </c>
      <c r="F23" s="106"/>
      <c r="G23" s="166"/>
      <c r="H23" s="104"/>
      <c r="I23" s="104"/>
      <c r="J23" s="107">
        <f>IF(OR(D23=0),0,([1]RESTRINGIDOP2!C5/[1]RESTRINGIDOP2!B9))</f>
        <v>0</v>
      </c>
      <c r="K23" s="104"/>
      <c r="L23" s="107">
        <f>IF(OR(D23=0),0,([1]RESTRINGIDOP2!D5/[1]RESTRINGIDOP2!B9))</f>
        <v>1</v>
      </c>
      <c r="M23" s="107">
        <f>(J23+L23)</f>
        <v>1</v>
      </c>
      <c r="N23" s="104"/>
      <c r="O23" s="104"/>
      <c r="P23" s="104"/>
      <c r="Q23" s="104"/>
      <c r="R23" s="119"/>
    </row>
    <row r="24" spans="1:18" ht="12" thickBot="1" x14ac:dyDescent="0.25">
      <c r="A24" s="167"/>
      <c r="B24" s="168"/>
      <c r="C24" s="168"/>
      <c r="D24" s="169">
        <f>IF(OR([1]RESTRINGIDOP2!B10=0),0,[1]RESTRINGIDOP2!B10/[1]RESTRINGIDOP2!B8)</f>
        <v>0.5</v>
      </c>
      <c r="E24" s="168" t="s">
        <v>88</v>
      </c>
      <c r="F24" s="170"/>
      <c r="G24" s="168"/>
      <c r="H24" s="168"/>
      <c r="I24" s="168"/>
      <c r="J24" s="171">
        <f>IF(OR(D24=0),0,([1]RESTRINGIDOP2!F5/[1]RESTRINGIDOP2!B10))</f>
        <v>0</v>
      </c>
      <c r="K24" s="104"/>
      <c r="L24" s="107">
        <f>IF(OR(D24=0),0,([1]RESTRINGIDOP2!G5/[1]RESTRINGIDOP2!B10))</f>
        <v>1</v>
      </c>
      <c r="M24" s="107">
        <f>J24+L24</f>
        <v>1</v>
      </c>
      <c r="N24" s="104"/>
      <c r="O24" s="104"/>
      <c r="P24" s="104"/>
      <c r="Q24" s="104"/>
      <c r="R24" s="119"/>
    </row>
    <row r="25" spans="1:18" ht="12" thickBot="1" x14ac:dyDescent="0.25">
      <c r="A25" s="103"/>
      <c r="B25" s="104"/>
      <c r="C25" s="104"/>
      <c r="D25" s="110">
        <f>M21</f>
        <v>6</v>
      </c>
      <c r="E25" s="104" t="s">
        <v>89</v>
      </c>
      <c r="F25" s="106"/>
      <c r="G25" s="104"/>
      <c r="H25" s="104"/>
      <c r="I25" s="104"/>
      <c r="J25" s="105"/>
      <c r="K25" s="104"/>
      <c r="L25" s="105"/>
      <c r="M25" s="105"/>
      <c r="N25" s="104"/>
      <c r="O25" s="104"/>
      <c r="P25" s="104"/>
      <c r="Q25" s="104"/>
      <c r="R25" s="119"/>
    </row>
  </sheetData>
  <mergeCells count="17">
    <mergeCell ref="I13:I14"/>
    <mergeCell ref="K13:K14"/>
    <mergeCell ref="M13:M14"/>
    <mergeCell ref="Q13:Q14"/>
    <mergeCell ref="R13:R14"/>
    <mergeCell ref="A5:H5"/>
    <mergeCell ref="D11:R11"/>
    <mergeCell ref="A12:A13"/>
    <mergeCell ref="B12:B14"/>
    <mergeCell ref="C12:C14"/>
    <mergeCell ref="D12:D14"/>
    <mergeCell ref="E12:G13"/>
    <mergeCell ref="H12:H14"/>
    <mergeCell ref="I12:M12"/>
    <mergeCell ref="N12:N14"/>
    <mergeCell ref="O12:O14"/>
    <mergeCell ref="Q12:R12"/>
  </mergeCells>
  <phoneticPr fontId="12" type="noConversion"/>
  <dataValidations count="5">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15:A20" xr:uid="{8A65FBFB-60A7-4702-91E7-CDB640E06795}">
      <formula1>$A$60:$A$81</formula1>
    </dataValidation>
    <dataValidation type="list" allowBlank="1" showInputMessage="1" showErrorMessage="1" sqref="E17:E20" xr:uid="{5182693E-BA09-42F9-8BB5-85DFD36EED1F}">
      <formula1>$A$27:$A$28</formula1>
    </dataValidation>
    <dataValidation type="list" allowBlank="1" showInputMessage="1" showErrorMessage="1" sqref="O20 O15:O18" xr:uid="{8F4B6383-C54E-46B2-9759-CA97F9B143CD}">
      <formula1>$A$29:$A$59</formula1>
    </dataValidation>
    <dataValidation type="list" allowBlank="1" showInputMessage="1" showErrorMessage="1" prompt="Utilizar para el servicio 09 las opciones a) Educativos, b) Culturales o c) Deportivos.  Para el  31: a) Centros de enseñanza, b) Centros deportivos y de recreación, c) Centros culturales, d) Centros y programas de salud o e) Otros" sqref="P15:P20" xr:uid="{51198D31-7F43-4532-9692-E44CA4F40590}">
      <formula1>#REF!</formula1>
    </dataValidation>
    <dataValidation type="list" allowBlank="1" showInputMessage="1" showErrorMessage="1" sqref="O19 E15:E16" xr:uid="{EF38A5F4-D283-4794-B519-F79EEABAF35C}">
      <formula1>#REF!</formula1>
    </dataValidation>
  </dataValidations>
  <pageMargins left="1.02" right="0.34" top="0.56000000000000005" bottom="0.5" header="0.31496062992125984" footer="0.31496062992125984"/>
  <pageSetup paperSize="9" scale="85"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B40BA-8858-4ABF-8133-D3E7C777393E}">
  <dimension ref="A1:S41"/>
  <sheetViews>
    <sheetView topLeftCell="A32" workbookViewId="0">
      <selection activeCell="H35" sqref="H35"/>
    </sheetView>
  </sheetViews>
  <sheetFormatPr baseColWidth="10" defaultRowHeight="15" x14ac:dyDescent="0.25"/>
  <cols>
    <col min="2" max="3" width="0" hidden="1" customWidth="1"/>
    <col min="4" max="4" width="20.5703125" customWidth="1"/>
    <col min="5" max="5" width="6.140625" customWidth="1"/>
    <col min="6" max="6" width="5" customWidth="1"/>
    <col min="7" max="7" width="20.5703125" customWidth="1"/>
    <col min="9" max="12" width="4.7109375" customWidth="1"/>
    <col min="13" max="13" width="0" hidden="1" customWidth="1"/>
    <col min="19" max="19" width="12.140625" bestFit="1" customWidth="1"/>
  </cols>
  <sheetData>
    <row r="1" spans="1:18" x14ac:dyDescent="0.25">
      <c r="A1" s="26" t="str">
        <f>'[1]PROGRAMA II'!A1</f>
        <v>PLAN OPERATIVO ANUAL</v>
      </c>
      <c r="B1" s="26"/>
      <c r="C1" s="26"/>
      <c r="D1" s="27"/>
      <c r="E1" s="27"/>
      <c r="F1" s="27"/>
      <c r="G1" s="27"/>
      <c r="H1" s="27"/>
      <c r="I1" s="29"/>
      <c r="J1" s="29"/>
      <c r="K1" s="29"/>
      <c r="L1" s="29"/>
      <c r="M1" s="29"/>
      <c r="N1" s="29"/>
      <c r="O1" s="29"/>
      <c r="P1" s="29"/>
      <c r="Q1" s="29"/>
      <c r="R1" s="29"/>
    </row>
    <row r="2" spans="1:18" x14ac:dyDescent="0.25">
      <c r="A2" s="26" t="str">
        <f>'[1]PROGRAMA I'!A2</f>
        <v>Municipalidad de Orotina</v>
      </c>
      <c r="B2" s="26"/>
      <c r="C2" s="26"/>
      <c r="D2" s="27"/>
      <c r="E2" s="27"/>
      <c r="F2" s="27"/>
      <c r="G2" s="27"/>
      <c r="H2" s="27"/>
      <c r="I2" s="29"/>
      <c r="J2" s="29"/>
      <c r="K2" s="29"/>
      <c r="L2" s="29"/>
      <c r="M2" s="29"/>
      <c r="N2" s="29"/>
      <c r="O2" s="29"/>
      <c r="P2" s="29"/>
      <c r="Q2" s="29"/>
      <c r="R2" s="29"/>
    </row>
    <row r="3" spans="1:18" x14ac:dyDescent="0.25">
      <c r="A3" s="266">
        <f>'[1]PROGRAMA I'!A3:H3</f>
        <v>2019</v>
      </c>
      <c r="B3" s="266"/>
      <c r="C3" s="266"/>
      <c r="D3" s="266"/>
      <c r="E3" s="266"/>
      <c r="F3" s="266"/>
      <c r="G3" s="266"/>
      <c r="H3" s="266"/>
      <c r="I3" s="29"/>
      <c r="J3" s="29"/>
      <c r="K3" s="29"/>
      <c r="L3" s="29"/>
      <c r="M3" s="29"/>
      <c r="N3" s="29"/>
      <c r="O3" s="29"/>
      <c r="P3" s="29"/>
      <c r="Q3" s="29"/>
      <c r="R3" s="29"/>
    </row>
    <row r="4" spans="1:18" x14ac:dyDescent="0.25">
      <c r="A4" s="26" t="s">
        <v>36</v>
      </c>
      <c r="B4" s="26"/>
      <c r="C4" s="26"/>
      <c r="D4" s="26"/>
      <c r="E4" s="26"/>
      <c r="F4" s="27"/>
      <c r="G4" s="26"/>
      <c r="H4" s="26"/>
      <c r="I4" s="29"/>
      <c r="J4" s="29"/>
      <c r="K4" s="29"/>
      <c r="L4" s="29"/>
      <c r="M4" s="29"/>
      <c r="N4" s="29"/>
      <c r="O4" s="29"/>
      <c r="P4" s="29"/>
      <c r="Q4" s="29"/>
      <c r="R4" s="29"/>
    </row>
    <row r="5" spans="1:18" x14ac:dyDescent="0.25">
      <c r="A5" s="241" t="s">
        <v>170</v>
      </c>
      <c r="B5" s="241"/>
      <c r="C5" s="241"/>
      <c r="D5" s="241"/>
      <c r="E5" s="241"/>
      <c r="F5" s="241"/>
      <c r="G5" s="241"/>
      <c r="H5" s="241"/>
      <c r="I5" s="32"/>
      <c r="J5" s="32"/>
      <c r="K5" s="32"/>
      <c r="L5" s="32"/>
      <c r="M5" s="32"/>
      <c r="N5" s="32"/>
      <c r="O5" s="32"/>
      <c r="P5" s="32"/>
      <c r="Q5" s="32"/>
      <c r="R5" s="32"/>
    </row>
    <row r="6" spans="1:18" x14ac:dyDescent="0.25">
      <c r="A6" s="26"/>
      <c r="B6" s="26"/>
      <c r="C6" s="26"/>
      <c r="D6" s="26"/>
      <c r="E6" s="26"/>
      <c r="F6" s="27"/>
      <c r="G6" s="26"/>
      <c r="H6" s="26"/>
      <c r="I6" s="29"/>
      <c r="J6" s="29"/>
      <c r="K6" s="29"/>
      <c r="L6" s="29"/>
      <c r="M6" s="29"/>
      <c r="N6" s="29"/>
      <c r="O6" s="29"/>
      <c r="P6" s="29"/>
      <c r="Q6" s="29"/>
      <c r="R6" s="29"/>
    </row>
    <row r="7" spans="1:18" x14ac:dyDescent="0.25">
      <c r="A7" s="129" t="s">
        <v>171</v>
      </c>
      <c r="B7" s="129"/>
      <c r="C7" s="129"/>
      <c r="D7" s="130"/>
      <c r="E7" s="130"/>
      <c r="F7" s="130"/>
      <c r="G7" s="130"/>
      <c r="H7" s="130"/>
      <c r="I7" s="130"/>
      <c r="J7" s="130"/>
      <c r="K7" s="130"/>
      <c r="L7" s="130"/>
      <c r="M7" s="130"/>
      <c r="N7" s="130"/>
      <c r="O7" s="130"/>
      <c r="P7" s="130"/>
      <c r="Q7" s="130"/>
      <c r="R7" s="130"/>
    </row>
    <row r="8" spans="1:18" x14ac:dyDescent="0.25">
      <c r="A8" s="129"/>
      <c r="B8" s="129"/>
      <c r="C8" s="129"/>
      <c r="D8" s="130"/>
      <c r="E8" s="130"/>
      <c r="F8" s="130"/>
      <c r="G8" s="130"/>
      <c r="H8" s="130"/>
      <c r="I8" s="130"/>
      <c r="J8" s="130"/>
      <c r="K8" s="130"/>
      <c r="L8" s="130"/>
      <c r="M8" s="130"/>
      <c r="N8" s="130"/>
      <c r="O8" s="130"/>
      <c r="P8" s="130"/>
      <c r="Q8" s="130"/>
      <c r="R8" s="130"/>
    </row>
    <row r="9" spans="1:18" x14ac:dyDescent="0.25">
      <c r="A9" s="129" t="s">
        <v>172</v>
      </c>
      <c r="B9" s="129"/>
      <c r="C9" s="129"/>
      <c r="D9" s="130"/>
      <c r="E9" s="130"/>
      <c r="F9" s="130"/>
      <c r="G9" s="130"/>
      <c r="H9" s="130"/>
      <c r="I9" s="130"/>
      <c r="J9" s="130"/>
      <c r="K9" s="130"/>
      <c r="L9" s="130"/>
      <c r="M9" s="130"/>
      <c r="N9" s="130"/>
      <c r="O9" s="130"/>
      <c r="P9" s="130"/>
      <c r="Q9" s="130"/>
      <c r="R9" s="130"/>
    </row>
    <row r="10" spans="1:18" ht="15.75" thickBot="1" x14ac:dyDescent="0.3">
      <c r="A10" s="130"/>
      <c r="B10" s="130"/>
      <c r="C10" s="130"/>
      <c r="D10" s="130"/>
      <c r="E10" s="130"/>
      <c r="F10" s="130"/>
      <c r="G10" s="130"/>
      <c r="H10" s="130"/>
      <c r="I10" s="130"/>
      <c r="J10" s="130"/>
      <c r="K10" s="130"/>
      <c r="L10" s="130"/>
      <c r="M10" s="130"/>
      <c r="N10" s="130"/>
      <c r="O10" s="130"/>
      <c r="P10" s="130"/>
      <c r="Q10" s="130"/>
      <c r="R10" s="130"/>
    </row>
    <row r="11" spans="1:18" ht="45" x14ac:dyDescent="0.25">
      <c r="A11" s="178" t="s">
        <v>37</v>
      </c>
      <c r="B11" s="179"/>
      <c r="C11" s="179"/>
      <c r="D11" s="267" t="s">
        <v>90</v>
      </c>
      <c r="E11" s="267"/>
      <c r="F11" s="267"/>
      <c r="G11" s="267"/>
      <c r="H11" s="267"/>
      <c r="I11" s="267"/>
      <c r="J11" s="267"/>
      <c r="K11" s="267"/>
      <c r="L11" s="267"/>
      <c r="M11" s="267"/>
      <c r="N11" s="267"/>
      <c r="O11" s="267"/>
      <c r="P11" s="267"/>
      <c r="Q11" s="267"/>
      <c r="R11" s="268"/>
    </row>
    <row r="12" spans="1:18" x14ac:dyDescent="0.25">
      <c r="A12" s="269" t="s">
        <v>39</v>
      </c>
      <c r="B12" s="270" t="s">
        <v>40</v>
      </c>
      <c r="C12" s="270" t="s">
        <v>41</v>
      </c>
      <c r="D12" s="264" t="s">
        <v>42</v>
      </c>
      <c r="E12" s="271" t="s">
        <v>43</v>
      </c>
      <c r="F12" s="271"/>
      <c r="G12" s="271"/>
      <c r="H12" s="271" t="s">
        <v>44</v>
      </c>
      <c r="I12" s="264" t="s">
        <v>45</v>
      </c>
      <c r="J12" s="264"/>
      <c r="K12" s="264"/>
      <c r="L12" s="264"/>
      <c r="M12" s="264"/>
      <c r="N12" s="264" t="s">
        <v>46</v>
      </c>
      <c r="O12" s="264" t="s">
        <v>120</v>
      </c>
      <c r="P12" s="272" t="s">
        <v>121</v>
      </c>
      <c r="Q12" s="264" t="s">
        <v>48</v>
      </c>
      <c r="R12" s="265"/>
    </row>
    <row r="13" spans="1:18" x14ac:dyDescent="0.25">
      <c r="A13" s="269"/>
      <c r="B13" s="270"/>
      <c r="C13" s="270"/>
      <c r="D13" s="264"/>
      <c r="E13" s="271"/>
      <c r="F13" s="271"/>
      <c r="G13" s="271"/>
      <c r="H13" s="271"/>
      <c r="I13" s="273" t="s">
        <v>92</v>
      </c>
      <c r="J13" s="180" t="s">
        <v>50</v>
      </c>
      <c r="K13" s="273" t="s">
        <v>93</v>
      </c>
      <c r="L13" s="180" t="s">
        <v>50</v>
      </c>
      <c r="M13" s="263" t="s">
        <v>52</v>
      </c>
      <c r="N13" s="264"/>
      <c r="O13" s="264"/>
      <c r="P13" s="272" t="s">
        <v>121</v>
      </c>
      <c r="Q13" s="264" t="s">
        <v>53</v>
      </c>
      <c r="R13" s="265" t="s">
        <v>54</v>
      </c>
    </row>
    <row r="14" spans="1:18" ht="33.75" x14ac:dyDescent="0.25">
      <c r="A14" s="181" t="s">
        <v>55</v>
      </c>
      <c r="B14" s="270"/>
      <c r="C14" s="270"/>
      <c r="D14" s="264"/>
      <c r="E14" s="182" t="s">
        <v>56</v>
      </c>
      <c r="F14" s="183" t="s">
        <v>57</v>
      </c>
      <c r="G14" s="183" t="s">
        <v>58</v>
      </c>
      <c r="H14" s="271"/>
      <c r="I14" s="273" t="s">
        <v>59</v>
      </c>
      <c r="J14" s="180"/>
      <c r="K14" s="273" t="s">
        <v>59</v>
      </c>
      <c r="L14" s="180"/>
      <c r="M14" s="263"/>
      <c r="N14" s="264"/>
      <c r="O14" s="264"/>
      <c r="P14" s="272"/>
      <c r="Q14" s="264"/>
      <c r="R14" s="265"/>
    </row>
    <row r="15" spans="1:18" ht="56.25" x14ac:dyDescent="0.25">
      <c r="A15" s="148" t="s">
        <v>23</v>
      </c>
      <c r="B15" s="151"/>
      <c r="C15" s="151"/>
      <c r="D15" s="1" t="s">
        <v>122</v>
      </c>
      <c r="E15" s="67" t="s">
        <v>61</v>
      </c>
      <c r="F15" s="205" t="s">
        <v>187</v>
      </c>
      <c r="G15" s="196" t="s">
        <v>123</v>
      </c>
      <c r="H15" s="2" t="s">
        <v>63</v>
      </c>
      <c r="I15" s="49"/>
      <c r="J15" s="50">
        <f>IF(OR(I15=0),0,(I15/(I15+K15)))</f>
        <v>0</v>
      </c>
      <c r="K15" s="49">
        <v>100</v>
      </c>
      <c r="L15" s="50">
        <f>IF(OR(K15=0),0,(K15/(I15+K15)))</f>
        <v>1</v>
      </c>
      <c r="M15" s="144">
        <f>J15+L15</f>
        <v>1</v>
      </c>
      <c r="N15" s="55" t="s">
        <v>124</v>
      </c>
      <c r="O15" s="149" t="s">
        <v>125</v>
      </c>
      <c r="P15" s="149" t="s">
        <v>126</v>
      </c>
      <c r="Q15" s="145"/>
      <c r="R15" s="145">
        <v>23000000</v>
      </c>
    </row>
    <row r="16" spans="1:18" ht="57" x14ac:dyDescent="0.25">
      <c r="A16" s="148" t="s">
        <v>23</v>
      </c>
      <c r="B16" s="140"/>
      <c r="C16" s="140"/>
      <c r="D16" s="1" t="s">
        <v>122</v>
      </c>
      <c r="E16" s="140" t="s">
        <v>61</v>
      </c>
      <c r="F16" s="205" t="s">
        <v>188</v>
      </c>
      <c r="G16" s="195" t="s">
        <v>127</v>
      </c>
      <c r="H16" s="2" t="s">
        <v>63</v>
      </c>
      <c r="I16" s="49"/>
      <c r="J16" s="50">
        <f>IF(OR(I16=0),0,(I16/(I16+K16)))</f>
        <v>0</v>
      </c>
      <c r="K16" s="49">
        <v>100</v>
      </c>
      <c r="L16" s="50">
        <f>IF(OR(K16=0),0,(K16/(I16+K16)))</f>
        <v>1</v>
      </c>
      <c r="M16" s="144">
        <f t="shared" ref="M16:M36" si="0">J16+L16</f>
        <v>1</v>
      </c>
      <c r="N16" s="55" t="s">
        <v>124</v>
      </c>
      <c r="O16" s="149" t="s">
        <v>128</v>
      </c>
      <c r="P16" s="149" t="s">
        <v>126</v>
      </c>
      <c r="Q16" s="145"/>
      <c r="R16" s="145">
        <v>500000</v>
      </c>
    </row>
    <row r="17" spans="1:19" ht="101.25" x14ac:dyDescent="0.25">
      <c r="A17" s="148" t="s">
        <v>26</v>
      </c>
      <c r="B17" s="151"/>
      <c r="C17" s="151"/>
      <c r="D17" s="56" t="s">
        <v>129</v>
      </c>
      <c r="E17" s="67" t="s">
        <v>61</v>
      </c>
      <c r="F17" s="207" t="s">
        <v>189</v>
      </c>
      <c r="G17" s="196" t="s">
        <v>130</v>
      </c>
      <c r="H17" s="56" t="s">
        <v>131</v>
      </c>
      <c r="I17" s="49"/>
      <c r="J17" s="50">
        <f t="shared" ref="J17:J36" si="1">IF(OR(I17=0),0,(I17/(I17+K17)))</f>
        <v>0</v>
      </c>
      <c r="K17" s="49">
        <v>100</v>
      </c>
      <c r="L17" s="50">
        <f t="shared" ref="L17:L36" si="2">IF(OR(K17=0),0,(K17/(I17+K17)))</f>
        <v>1</v>
      </c>
      <c r="M17" s="144">
        <f t="shared" si="0"/>
        <v>1</v>
      </c>
      <c r="N17" s="1" t="s">
        <v>106</v>
      </c>
      <c r="O17" s="149" t="s">
        <v>125</v>
      </c>
      <c r="P17" s="149" t="s">
        <v>126</v>
      </c>
      <c r="Q17" s="145"/>
      <c r="R17" s="145">
        <v>394004.58999999997</v>
      </c>
    </row>
    <row r="18" spans="1:19" ht="67.5" x14ac:dyDescent="0.25">
      <c r="A18" s="148" t="s">
        <v>26</v>
      </c>
      <c r="B18" s="151"/>
      <c r="C18" s="151"/>
      <c r="D18" s="56" t="s">
        <v>129</v>
      </c>
      <c r="E18" s="67" t="s">
        <v>61</v>
      </c>
      <c r="F18" s="205" t="s">
        <v>190</v>
      </c>
      <c r="G18" s="196" t="s">
        <v>132</v>
      </c>
      <c r="H18" s="56" t="s">
        <v>131</v>
      </c>
      <c r="I18" s="49"/>
      <c r="J18" s="50">
        <f t="shared" si="1"/>
        <v>0</v>
      </c>
      <c r="K18" s="49">
        <v>100</v>
      </c>
      <c r="L18" s="50">
        <f t="shared" si="2"/>
        <v>1</v>
      </c>
      <c r="M18" s="144">
        <f t="shared" si="0"/>
        <v>1</v>
      </c>
      <c r="N18" s="1" t="s">
        <v>106</v>
      </c>
      <c r="O18" s="149" t="s">
        <v>128</v>
      </c>
      <c r="P18" s="149" t="s">
        <v>126</v>
      </c>
      <c r="Q18" s="145"/>
      <c r="R18" s="145">
        <v>930000</v>
      </c>
    </row>
    <row r="19" spans="1:19" ht="56.25" x14ac:dyDescent="0.25">
      <c r="A19" s="148" t="s">
        <v>23</v>
      </c>
      <c r="B19" s="151"/>
      <c r="C19" s="151"/>
      <c r="D19" s="1" t="s">
        <v>122</v>
      </c>
      <c r="E19" s="67" t="s">
        <v>61</v>
      </c>
      <c r="F19" s="205" t="s">
        <v>191</v>
      </c>
      <c r="G19" s="196" t="s">
        <v>133</v>
      </c>
      <c r="H19" s="58" t="s">
        <v>63</v>
      </c>
      <c r="I19" s="147">
        <v>0</v>
      </c>
      <c r="J19" s="50">
        <f t="shared" si="1"/>
        <v>0</v>
      </c>
      <c r="K19" s="49">
        <v>100</v>
      </c>
      <c r="L19" s="50">
        <f t="shared" si="2"/>
        <v>1</v>
      </c>
      <c r="M19" s="144">
        <f t="shared" si="0"/>
        <v>1</v>
      </c>
      <c r="N19" s="55" t="s">
        <v>124</v>
      </c>
      <c r="O19" s="149" t="s">
        <v>125</v>
      </c>
      <c r="P19" s="149" t="s">
        <v>126</v>
      </c>
      <c r="Q19" s="145"/>
      <c r="R19" s="145">
        <v>11151013.82</v>
      </c>
      <c r="S19" s="208">
        <f>+R19+R20</f>
        <v>21801013.82</v>
      </c>
    </row>
    <row r="20" spans="1:19" ht="113.25" x14ac:dyDescent="0.25">
      <c r="A20" s="148" t="s">
        <v>23</v>
      </c>
      <c r="B20" s="151"/>
      <c r="C20" s="151"/>
      <c r="D20" s="1" t="s">
        <v>122</v>
      </c>
      <c r="E20" s="67" t="s">
        <v>61</v>
      </c>
      <c r="F20" s="205" t="s">
        <v>191</v>
      </c>
      <c r="G20" s="195" t="s">
        <v>134</v>
      </c>
      <c r="H20" s="58" t="s">
        <v>63</v>
      </c>
      <c r="I20" s="147">
        <v>0</v>
      </c>
      <c r="J20" s="50">
        <f t="shared" si="1"/>
        <v>0</v>
      </c>
      <c r="K20" s="49">
        <v>100</v>
      </c>
      <c r="L20" s="50">
        <f t="shared" si="2"/>
        <v>1</v>
      </c>
      <c r="M20" s="144">
        <f t="shared" si="0"/>
        <v>1</v>
      </c>
      <c r="N20" s="55" t="s">
        <v>124</v>
      </c>
      <c r="O20" s="149" t="s">
        <v>125</v>
      </c>
      <c r="P20" s="149" t="s">
        <v>126</v>
      </c>
      <c r="Q20" s="145"/>
      <c r="R20" s="145">
        <v>10650000</v>
      </c>
    </row>
    <row r="21" spans="1:19" ht="57" x14ac:dyDescent="0.25">
      <c r="A21" s="148" t="s">
        <v>23</v>
      </c>
      <c r="B21" s="151"/>
      <c r="C21" s="151"/>
      <c r="D21" s="58" t="s">
        <v>135</v>
      </c>
      <c r="E21" s="67" t="s">
        <v>61</v>
      </c>
      <c r="F21" s="205" t="s">
        <v>192</v>
      </c>
      <c r="G21" s="195" t="s">
        <v>136</v>
      </c>
      <c r="H21" s="56" t="s">
        <v>98</v>
      </c>
      <c r="I21" s="49"/>
      <c r="J21" s="50">
        <f t="shared" si="1"/>
        <v>0</v>
      </c>
      <c r="K21" s="49">
        <v>100</v>
      </c>
      <c r="L21" s="50">
        <f t="shared" si="2"/>
        <v>1</v>
      </c>
      <c r="M21" s="144">
        <f t="shared" si="0"/>
        <v>1</v>
      </c>
      <c r="N21" s="55" t="s">
        <v>124</v>
      </c>
      <c r="O21" s="149" t="s">
        <v>125</v>
      </c>
      <c r="P21" s="149" t="s">
        <v>126</v>
      </c>
      <c r="Q21" s="145"/>
      <c r="R21" s="145">
        <v>1500000</v>
      </c>
    </row>
    <row r="22" spans="1:19" ht="45" x14ac:dyDescent="0.25">
      <c r="A22" s="148" t="s">
        <v>23</v>
      </c>
      <c r="B22" s="151"/>
      <c r="C22" s="151"/>
      <c r="D22" s="58" t="s">
        <v>135</v>
      </c>
      <c r="E22" s="67" t="s">
        <v>61</v>
      </c>
      <c r="F22" s="205" t="s">
        <v>193</v>
      </c>
      <c r="G22" s="196" t="s">
        <v>137</v>
      </c>
      <c r="H22" s="56" t="s">
        <v>98</v>
      </c>
      <c r="I22" s="184"/>
      <c r="J22" s="50">
        <f t="shared" si="1"/>
        <v>0</v>
      </c>
      <c r="K22" s="49">
        <v>100</v>
      </c>
      <c r="L22" s="50">
        <f t="shared" si="2"/>
        <v>1</v>
      </c>
      <c r="M22" s="144">
        <f t="shared" si="0"/>
        <v>1</v>
      </c>
      <c r="N22" s="55" t="s">
        <v>124</v>
      </c>
      <c r="O22" s="149" t="s">
        <v>125</v>
      </c>
      <c r="P22" s="149" t="s">
        <v>126</v>
      </c>
      <c r="Q22" s="145"/>
      <c r="R22" s="145">
        <v>2900000</v>
      </c>
    </row>
    <row r="23" spans="1:19" ht="45" x14ac:dyDescent="0.25">
      <c r="A23" s="148" t="s">
        <v>23</v>
      </c>
      <c r="B23" s="140"/>
      <c r="C23" s="140"/>
      <c r="D23" s="58" t="s">
        <v>135</v>
      </c>
      <c r="E23" s="67" t="s">
        <v>61</v>
      </c>
      <c r="F23" s="205" t="s">
        <v>194</v>
      </c>
      <c r="G23" s="196" t="s">
        <v>138</v>
      </c>
      <c r="H23" s="56" t="s">
        <v>98</v>
      </c>
      <c r="I23" s="185">
        <v>100</v>
      </c>
      <c r="J23" s="50">
        <f t="shared" si="1"/>
        <v>1</v>
      </c>
      <c r="K23" s="49">
        <v>0</v>
      </c>
      <c r="L23" s="50">
        <f t="shared" si="2"/>
        <v>0</v>
      </c>
      <c r="M23" s="144">
        <f t="shared" si="0"/>
        <v>1</v>
      </c>
      <c r="N23" s="56" t="s">
        <v>124</v>
      </c>
      <c r="O23" s="149" t="s">
        <v>125</v>
      </c>
      <c r="P23" s="149" t="s">
        <v>126</v>
      </c>
      <c r="Q23" s="145"/>
      <c r="R23" s="145">
        <v>4286399.53</v>
      </c>
    </row>
    <row r="24" spans="1:19" ht="56.25" x14ac:dyDescent="0.25">
      <c r="A24" s="139" t="s">
        <v>28</v>
      </c>
      <c r="B24" s="140"/>
      <c r="C24" s="140"/>
      <c r="D24" s="1" t="s">
        <v>139</v>
      </c>
      <c r="E24" s="140" t="s">
        <v>61</v>
      </c>
      <c r="F24" s="205" t="s">
        <v>195</v>
      </c>
      <c r="G24" s="198" t="s">
        <v>140</v>
      </c>
      <c r="H24" s="186" t="s">
        <v>63</v>
      </c>
      <c r="I24" s="147"/>
      <c r="J24" s="50">
        <f t="shared" si="1"/>
        <v>0</v>
      </c>
      <c r="K24" s="49">
        <v>100</v>
      </c>
      <c r="L24" s="50">
        <f t="shared" si="2"/>
        <v>1</v>
      </c>
      <c r="M24" s="144">
        <f t="shared" si="0"/>
        <v>1</v>
      </c>
      <c r="N24" s="60" t="s">
        <v>118</v>
      </c>
      <c r="O24" s="56" t="s">
        <v>111</v>
      </c>
      <c r="P24" s="149" t="s">
        <v>126</v>
      </c>
      <c r="Q24" s="145"/>
      <c r="R24" s="145">
        <v>7100000</v>
      </c>
    </row>
    <row r="25" spans="1:19" ht="57" x14ac:dyDescent="0.25">
      <c r="A25" s="139" t="s">
        <v>28</v>
      </c>
      <c r="B25" s="140"/>
      <c r="C25" s="140"/>
      <c r="D25" s="1" t="s">
        <v>139</v>
      </c>
      <c r="E25" s="140" t="s">
        <v>61</v>
      </c>
      <c r="F25" s="205" t="s">
        <v>196</v>
      </c>
      <c r="G25" s="195" t="s">
        <v>141</v>
      </c>
      <c r="H25" s="58" t="s">
        <v>98</v>
      </c>
      <c r="I25" s="147"/>
      <c r="J25" s="50">
        <f t="shared" si="1"/>
        <v>0</v>
      </c>
      <c r="K25" s="49">
        <v>100</v>
      </c>
      <c r="L25" s="50">
        <f t="shared" si="2"/>
        <v>1</v>
      </c>
      <c r="M25" s="144">
        <f t="shared" si="0"/>
        <v>1</v>
      </c>
      <c r="N25" s="60" t="s">
        <v>118</v>
      </c>
      <c r="O25" s="56" t="s">
        <v>111</v>
      </c>
      <c r="P25" s="149" t="s">
        <v>126</v>
      </c>
      <c r="Q25" s="145"/>
      <c r="R25" s="145">
        <v>6000000</v>
      </c>
    </row>
    <row r="26" spans="1:19" ht="56.25" x14ac:dyDescent="0.25">
      <c r="A26" s="139" t="s">
        <v>28</v>
      </c>
      <c r="B26" s="140"/>
      <c r="C26" s="140"/>
      <c r="D26" s="1" t="s">
        <v>139</v>
      </c>
      <c r="E26" s="140" t="s">
        <v>61</v>
      </c>
      <c r="F26" s="205" t="s">
        <v>197</v>
      </c>
      <c r="G26" s="194" t="s">
        <v>142</v>
      </c>
      <c r="H26" s="58" t="s">
        <v>75</v>
      </c>
      <c r="I26" s="147"/>
      <c r="J26" s="50">
        <f t="shared" si="1"/>
        <v>0</v>
      </c>
      <c r="K26" s="49">
        <v>100</v>
      </c>
      <c r="L26" s="50">
        <f t="shared" si="2"/>
        <v>1</v>
      </c>
      <c r="M26" s="144">
        <f t="shared" si="0"/>
        <v>1</v>
      </c>
      <c r="N26" s="60" t="s">
        <v>118</v>
      </c>
      <c r="O26" s="56" t="s">
        <v>111</v>
      </c>
      <c r="P26" s="149" t="s">
        <v>126</v>
      </c>
      <c r="Q26" s="145"/>
      <c r="R26" s="172">
        <v>4717314.95</v>
      </c>
    </row>
    <row r="27" spans="1:19" ht="67.5" x14ac:dyDescent="0.25">
      <c r="A27" s="139" t="s">
        <v>28</v>
      </c>
      <c r="B27" s="140"/>
      <c r="C27" s="140"/>
      <c r="D27" s="1" t="s">
        <v>143</v>
      </c>
      <c r="E27" s="67" t="s">
        <v>66</v>
      </c>
      <c r="F27" s="207" t="s">
        <v>198</v>
      </c>
      <c r="G27" s="194" t="s">
        <v>144</v>
      </c>
      <c r="H27" s="58" t="s">
        <v>145</v>
      </c>
      <c r="I27" s="49"/>
      <c r="J27" s="50">
        <f>IF(OR(I27=0),0,(I27/(I27+K27)))</f>
        <v>0</v>
      </c>
      <c r="K27" s="49">
        <v>100</v>
      </c>
      <c r="L27" s="50">
        <f>IF(OR(K27=0),0,(K27/(I27+K27)))</f>
        <v>1</v>
      </c>
      <c r="M27" s="144">
        <f t="shared" si="0"/>
        <v>1</v>
      </c>
      <c r="N27" s="60" t="s">
        <v>118</v>
      </c>
      <c r="O27" s="56" t="s">
        <v>146</v>
      </c>
      <c r="P27" s="149" t="s">
        <v>126</v>
      </c>
      <c r="Q27" s="145"/>
      <c r="R27" s="172">
        <v>996176.31</v>
      </c>
    </row>
    <row r="28" spans="1:19" ht="45" x14ac:dyDescent="0.25">
      <c r="A28" s="148" t="s">
        <v>29</v>
      </c>
      <c r="B28" s="140"/>
      <c r="C28" s="140"/>
      <c r="D28" s="58" t="s">
        <v>147</v>
      </c>
      <c r="E28" s="67" t="s">
        <v>61</v>
      </c>
      <c r="F28" s="205" t="s">
        <v>199</v>
      </c>
      <c r="G28" s="198" t="s">
        <v>148</v>
      </c>
      <c r="H28" s="56" t="s">
        <v>98</v>
      </c>
      <c r="I28" s="49"/>
      <c r="J28" s="50">
        <f t="shared" si="1"/>
        <v>0</v>
      </c>
      <c r="K28" s="49">
        <v>100</v>
      </c>
      <c r="L28" s="50">
        <f t="shared" si="2"/>
        <v>1</v>
      </c>
      <c r="M28" s="144">
        <f t="shared" si="0"/>
        <v>1</v>
      </c>
      <c r="N28" s="56" t="s">
        <v>149</v>
      </c>
      <c r="O28" s="149" t="s">
        <v>125</v>
      </c>
      <c r="P28" s="149" t="s">
        <v>150</v>
      </c>
      <c r="Q28" s="145"/>
      <c r="R28" s="172">
        <v>569247</v>
      </c>
    </row>
    <row r="29" spans="1:19" ht="45.75" x14ac:dyDescent="0.25">
      <c r="A29" s="148" t="s">
        <v>29</v>
      </c>
      <c r="B29" s="140"/>
      <c r="C29" s="140"/>
      <c r="D29" s="58" t="s">
        <v>147</v>
      </c>
      <c r="E29" s="67" t="s">
        <v>61</v>
      </c>
      <c r="F29" s="205" t="s">
        <v>200</v>
      </c>
      <c r="G29" s="195" t="s">
        <v>151</v>
      </c>
      <c r="H29" s="56" t="s">
        <v>98</v>
      </c>
      <c r="I29" s="49"/>
      <c r="J29" s="50">
        <f>IF(OR(I29=0),0,(I29/(I29+K29)))</f>
        <v>0</v>
      </c>
      <c r="K29" s="49">
        <v>100</v>
      </c>
      <c r="L29" s="50">
        <f>IF(OR(K29=0),0,(K29/(I29+K29)))</f>
        <v>1</v>
      </c>
      <c r="M29" s="144">
        <f t="shared" si="0"/>
        <v>1</v>
      </c>
      <c r="N29" s="56" t="s">
        <v>149</v>
      </c>
      <c r="O29" s="149" t="s">
        <v>128</v>
      </c>
      <c r="P29" s="149" t="s">
        <v>150</v>
      </c>
      <c r="Q29" s="145"/>
      <c r="R29" s="145">
        <v>306494.96000000002</v>
      </c>
    </row>
    <row r="30" spans="1:19" ht="57" x14ac:dyDescent="0.25">
      <c r="A30" s="148" t="s">
        <v>29</v>
      </c>
      <c r="B30" s="140"/>
      <c r="C30" s="140"/>
      <c r="D30" s="58" t="s">
        <v>147</v>
      </c>
      <c r="E30" s="67" t="s">
        <v>61</v>
      </c>
      <c r="F30" s="205" t="s">
        <v>201</v>
      </c>
      <c r="G30" s="195" t="s">
        <v>152</v>
      </c>
      <c r="H30" s="56" t="s">
        <v>98</v>
      </c>
      <c r="I30" s="44"/>
      <c r="J30" s="50">
        <f t="shared" si="1"/>
        <v>0</v>
      </c>
      <c r="K30" s="49">
        <v>100</v>
      </c>
      <c r="L30" s="50">
        <f t="shared" si="2"/>
        <v>1</v>
      </c>
      <c r="M30" s="144">
        <f t="shared" si="0"/>
        <v>1</v>
      </c>
      <c r="N30" s="56" t="s">
        <v>149</v>
      </c>
      <c r="O30" s="149" t="s">
        <v>153</v>
      </c>
      <c r="P30" s="149" t="s">
        <v>150</v>
      </c>
      <c r="Q30" s="145"/>
      <c r="R30" s="145">
        <v>1649214</v>
      </c>
    </row>
    <row r="31" spans="1:19" ht="45.75" x14ac:dyDescent="0.25">
      <c r="A31" s="148" t="s">
        <v>29</v>
      </c>
      <c r="B31" s="140"/>
      <c r="C31" s="140"/>
      <c r="D31" s="58" t="s">
        <v>147</v>
      </c>
      <c r="E31" s="67" t="s">
        <v>61</v>
      </c>
      <c r="F31" s="205" t="s">
        <v>202</v>
      </c>
      <c r="G31" s="195" t="s">
        <v>154</v>
      </c>
      <c r="H31" s="56" t="s">
        <v>98</v>
      </c>
      <c r="I31" s="49"/>
      <c r="J31" s="50">
        <f t="shared" si="1"/>
        <v>0</v>
      </c>
      <c r="K31" s="49">
        <v>100</v>
      </c>
      <c r="L31" s="50">
        <f t="shared" si="2"/>
        <v>1</v>
      </c>
      <c r="M31" s="144">
        <f t="shared" si="0"/>
        <v>1</v>
      </c>
      <c r="N31" s="56" t="s">
        <v>149</v>
      </c>
      <c r="O31" s="149" t="s">
        <v>155</v>
      </c>
      <c r="P31" s="149" t="s">
        <v>150</v>
      </c>
      <c r="Q31" s="145"/>
      <c r="R31" s="145">
        <v>204880</v>
      </c>
    </row>
    <row r="32" spans="1:19" ht="45.75" x14ac:dyDescent="0.25">
      <c r="A32" s="148" t="s">
        <v>29</v>
      </c>
      <c r="B32" s="140"/>
      <c r="C32" s="140"/>
      <c r="D32" s="58" t="s">
        <v>147</v>
      </c>
      <c r="E32" s="67" t="s">
        <v>61</v>
      </c>
      <c r="F32" s="147" t="s">
        <v>204</v>
      </c>
      <c r="G32" s="195" t="s">
        <v>156</v>
      </c>
      <c r="H32" s="56" t="s">
        <v>98</v>
      </c>
      <c r="I32" s="49"/>
      <c r="J32" s="50">
        <f t="shared" si="1"/>
        <v>0</v>
      </c>
      <c r="K32" s="49">
        <v>100</v>
      </c>
      <c r="L32" s="50">
        <f t="shared" si="2"/>
        <v>1</v>
      </c>
      <c r="M32" s="144">
        <f t="shared" si="0"/>
        <v>1</v>
      </c>
      <c r="N32" s="56" t="s">
        <v>149</v>
      </c>
      <c r="O32" s="149" t="s">
        <v>157</v>
      </c>
      <c r="P32" s="149" t="s">
        <v>150</v>
      </c>
      <c r="Q32" s="145"/>
      <c r="R32" s="145">
        <v>1601250</v>
      </c>
    </row>
    <row r="33" spans="1:18" ht="45.75" x14ac:dyDescent="0.25">
      <c r="A33" s="148" t="s">
        <v>29</v>
      </c>
      <c r="B33" s="140"/>
      <c r="C33" s="140"/>
      <c r="D33" s="58" t="s">
        <v>147</v>
      </c>
      <c r="E33" s="67" t="s">
        <v>61</v>
      </c>
      <c r="F33" s="205" t="s">
        <v>203</v>
      </c>
      <c r="G33" s="195" t="s">
        <v>158</v>
      </c>
      <c r="H33" s="56" t="s">
        <v>98</v>
      </c>
      <c r="I33" s="49"/>
      <c r="J33" s="50">
        <f t="shared" si="1"/>
        <v>0</v>
      </c>
      <c r="K33" s="49">
        <v>100</v>
      </c>
      <c r="L33" s="50">
        <f t="shared" si="2"/>
        <v>1</v>
      </c>
      <c r="M33" s="144">
        <f t="shared" si="0"/>
        <v>1</v>
      </c>
      <c r="N33" s="56" t="s">
        <v>149</v>
      </c>
      <c r="O33" s="149" t="s">
        <v>159</v>
      </c>
      <c r="P33" s="149" t="s">
        <v>150</v>
      </c>
      <c r="Q33" s="145"/>
      <c r="R33" s="145">
        <v>63037407.850000001</v>
      </c>
    </row>
    <row r="34" spans="1:18" ht="45" x14ac:dyDescent="0.25">
      <c r="A34" s="148" t="s">
        <v>29</v>
      </c>
      <c r="B34" s="140"/>
      <c r="C34" s="140"/>
      <c r="D34" s="58" t="s">
        <v>147</v>
      </c>
      <c r="E34" s="67" t="s">
        <v>61</v>
      </c>
      <c r="F34" s="205" t="s">
        <v>205</v>
      </c>
      <c r="G34" s="195" t="s">
        <v>160</v>
      </c>
      <c r="H34" s="56" t="s">
        <v>98</v>
      </c>
      <c r="I34" s="49"/>
      <c r="J34" s="50">
        <f t="shared" si="1"/>
        <v>0</v>
      </c>
      <c r="K34" s="49">
        <v>100</v>
      </c>
      <c r="L34" s="50">
        <f t="shared" si="2"/>
        <v>1</v>
      </c>
      <c r="M34" s="144">
        <f t="shared" si="0"/>
        <v>1</v>
      </c>
      <c r="N34" s="56" t="s">
        <v>149</v>
      </c>
      <c r="O34" s="149" t="s">
        <v>161</v>
      </c>
      <c r="P34" s="149" t="s">
        <v>150</v>
      </c>
      <c r="Q34" s="145"/>
      <c r="R34" s="145">
        <v>1500000</v>
      </c>
    </row>
    <row r="35" spans="1:18" ht="45.75" thickBot="1" x14ac:dyDescent="0.3">
      <c r="A35" s="148" t="s">
        <v>29</v>
      </c>
      <c r="B35" s="140"/>
      <c r="C35" s="140"/>
      <c r="D35" s="58" t="s">
        <v>147</v>
      </c>
      <c r="E35" s="67" t="s">
        <v>61</v>
      </c>
      <c r="F35" s="205" t="s">
        <v>206</v>
      </c>
      <c r="G35" s="195" t="s">
        <v>162</v>
      </c>
      <c r="H35" s="56" t="s">
        <v>98</v>
      </c>
      <c r="I35" s="49"/>
      <c r="J35" s="50">
        <f t="shared" si="1"/>
        <v>0</v>
      </c>
      <c r="K35" s="49">
        <v>100</v>
      </c>
      <c r="L35" s="50">
        <f t="shared" si="2"/>
        <v>1</v>
      </c>
      <c r="M35" s="144">
        <f t="shared" si="0"/>
        <v>1</v>
      </c>
      <c r="N35" s="56" t="s">
        <v>149</v>
      </c>
      <c r="O35" s="149" t="s">
        <v>163</v>
      </c>
      <c r="P35" s="149" t="s">
        <v>150</v>
      </c>
      <c r="Q35" s="145"/>
      <c r="R35" s="145">
        <v>2827007.33</v>
      </c>
    </row>
    <row r="36" spans="1:18" ht="91.5" thickBot="1" x14ac:dyDescent="0.3">
      <c r="A36" s="139" t="s">
        <v>28</v>
      </c>
      <c r="B36" s="140"/>
      <c r="C36" s="140"/>
      <c r="D36" s="70" t="s">
        <v>116</v>
      </c>
      <c r="E36" s="140" t="s">
        <v>61</v>
      </c>
      <c r="F36" s="205" t="s">
        <v>207</v>
      </c>
      <c r="G36" s="197" t="s">
        <v>117</v>
      </c>
      <c r="H36" s="56" t="s">
        <v>81</v>
      </c>
      <c r="I36" s="199"/>
      <c r="J36" s="200">
        <f t="shared" si="1"/>
        <v>0</v>
      </c>
      <c r="K36" s="199">
        <v>100</v>
      </c>
      <c r="L36" s="200">
        <f t="shared" si="2"/>
        <v>1</v>
      </c>
      <c r="M36" s="201">
        <f t="shared" si="0"/>
        <v>1</v>
      </c>
      <c r="N36" s="60" t="s">
        <v>118</v>
      </c>
      <c r="O36" s="56" t="s">
        <v>119</v>
      </c>
      <c r="P36" s="202"/>
      <c r="Q36" s="203"/>
      <c r="R36" s="150">
        <v>22216806.93</v>
      </c>
    </row>
    <row r="37" spans="1:18" ht="15.75" thickBot="1" x14ac:dyDescent="0.3">
      <c r="A37" s="152"/>
      <c r="B37" s="152"/>
      <c r="C37" s="152"/>
      <c r="D37" s="153" t="s">
        <v>85</v>
      </c>
      <c r="E37" s="154"/>
      <c r="F37" s="187"/>
      <c r="G37" s="156"/>
      <c r="H37" s="157"/>
      <c r="I37" s="157"/>
      <c r="J37" s="158">
        <f>SUM(J15:J36)</f>
        <v>1</v>
      </c>
      <c r="K37" s="157"/>
      <c r="L37" s="158">
        <f>SUM(L15:L36)</f>
        <v>21</v>
      </c>
      <c r="M37" s="159">
        <f>SUM(M15:M36)</f>
        <v>22</v>
      </c>
      <c r="N37" s="157"/>
      <c r="O37" s="188"/>
      <c r="P37" s="187"/>
      <c r="Q37" s="160">
        <f>SUM(Q15:Q35)</f>
        <v>0</v>
      </c>
      <c r="R37" s="160">
        <f>SUM(R15:R35)</f>
        <v>145820410.34</v>
      </c>
    </row>
    <row r="38" spans="1:18" ht="15.75" thickBot="1" x14ac:dyDescent="0.3">
      <c r="A38" s="161" t="s">
        <v>86</v>
      </c>
      <c r="B38" s="162"/>
      <c r="C38" s="162"/>
      <c r="D38" s="162"/>
      <c r="E38" s="163"/>
      <c r="F38" s="189"/>
      <c r="G38" s="162"/>
      <c r="H38" s="162"/>
      <c r="I38" s="162"/>
      <c r="J38" s="165">
        <f>IF(OR(J37=0),0,J37/M37)</f>
        <v>4.5454545454545456E-2</v>
      </c>
      <c r="K38" s="162"/>
      <c r="L38" s="165">
        <f>IF(OR(L37=0),0,L37/M37)</f>
        <v>0.95454545454545459</v>
      </c>
      <c r="M38" s="165">
        <f>SUM(M15:M35)/M37</f>
        <v>0.95454545454545459</v>
      </c>
      <c r="N38" s="162"/>
      <c r="O38" s="162"/>
      <c r="P38" s="162"/>
      <c r="Q38" s="162"/>
      <c r="R38" s="162"/>
    </row>
    <row r="39" spans="1:18" ht="15.75" thickBot="1" x14ac:dyDescent="0.3">
      <c r="A39" s="103"/>
      <c r="B39" s="104"/>
      <c r="C39" s="104"/>
      <c r="D39" s="105">
        <f>IF(OR([1]RESTRINGIDOP3!B9=0),0,[1]RESTRINGIDOP3!B9/[1]RESTRINGIDOP3!B8)</f>
        <v>0.95238095238095233</v>
      </c>
      <c r="E39" s="104" t="s">
        <v>87</v>
      </c>
      <c r="F39" s="190"/>
      <c r="G39" s="104"/>
      <c r="H39" s="104"/>
      <c r="I39" s="104"/>
      <c r="J39" s="107">
        <f>IF(OR(D39=0),0,([1]RESTRINGIDOP3!C5/[1]RESTRINGIDOP3!B9))</f>
        <v>0.05</v>
      </c>
      <c r="K39" s="104"/>
      <c r="L39" s="107">
        <f>IF(OR(D39=0),0,([1]RESTRINGIDOP3!D5/[1]RESTRINGIDOP3!B9))</f>
        <v>0.95</v>
      </c>
      <c r="M39" s="107">
        <f>(J39+L39)</f>
        <v>1</v>
      </c>
      <c r="N39" s="104"/>
      <c r="O39" s="104"/>
      <c r="P39" s="104"/>
      <c r="Q39" s="104"/>
      <c r="R39" s="104"/>
    </row>
    <row r="40" spans="1:18" ht="15.75" thickBot="1" x14ac:dyDescent="0.3">
      <c r="A40" s="167"/>
      <c r="B40" s="168"/>
      <c r="C40" s="168"/>
      <c r="D40" s="169">
        <f>IF(OR([1]RESTRINGIDOP3!B10=0),0,[1]RESTRINGIDOP3!B10/[1]RESTRINGIDOP3!B8)</f>
        <v>4.7619047619047616E-2</v>
      </c>
      <c r="E40" s="168" t="s">
        <v>88</v>
      </c>
      <c r="F40" s="191"/>
      <c r="G40" s="168"/>
      <c r="H40" s="168"/>
      <c r="I40" s="168"/>
      <c r="J40" s="107">
        <f>IF(OR(D40=0),0,([1]RESTRINGIDOP3!F5/[1]RESTRINGIDOP3!B10))</f>
        <v>0</v>
      </c>
      <c r="K40" s="104"/>
      <c r="L40" s="107">
        <f>IF(OR(D40=0),0,([1]RESTRINGIDOP3!G5/[1]RESTRINGIDOP3!B10))</f>
        <v>1</v>
      </c>
      <c r="M40" s="107">
        <f>(J40+L40)</f>
        <v>1</v>
      </c>
      <c r="N40" s="104"/>
      <c r="O40" s="104"/>
      <c r="P40" s="104"/>
      <c r="Q40" s="104"/>
      <c r="R40" s="104"/>
    </row>
    <row r="41" spans="1:18" ht="15.75" thickBot="1" x14ac:dyDescent="0.3">
      <c r="A41" s="103"/>
      <c r="B41" s="104"/>
      <c r="C41" s="104"/>
      <c r="D41" s="110">
        <f>M37</f>
        <v>22</v>
      </c>
      <c r="E41" s="104" t="s">
        <v>89</v>
      </c>
      <c r="F41" s="190"/>
      <c r="G41" s="104"/>
      <c r="H41" s="104"/>
      <c r="I41" s="104"/>
      <c r="J41" s="105"/>
      <c r="K41" s="104"/>
      <c r="L41" s="105"/>
      <c r="M41" s="105"/>
      <c r="N41" s="104"/>
      <c r="O41" s="104"/>
      <c r="P41" s="104"/>
      <c r="Q41" s="104"/>
      <c r="R41" s="104"/>
    </row>
  </sheetData>
  <mergeCells count="19">
    <mergeCell ref="Q12:R12"/>
    <mergeCell ref="I13:I14"/>
    <mergeCell ref="K13:K14"/>
    <mergeCell ref="M13:M14"/>
    <mergeCell ref="Q13:Q14"/>
    <mergeCell ref="R13:R14"/>
    <mergeCell ref="A3:H3"/>
    <mergeCell ref="A5:H5"/>
    <mergeCell ref="D11:R11"/>
    <mergeCell ref="A12:A13"/>
    <mergeCell ref="B12:B14"/>
    <mergeCell ref="C12:C14"/>
    <mergeCell ref="D12:D14"/>
    <mergeCell ref="E12:G13"/>
    <mergeCell ref="H12:H14"/>
    <mergeCell ref="I12:M12"/>
    <mergeCell ref="N12:N14"/>
    <mergeCell ref="O12:O14"/>
    <mergeCell ref="P12:P14"/>
  </mergeCells>
  <phoneticPr fontId="12" type="noConversion"/>
  <dataValidations count="9">
    <dataValidation type="list" allowBlank="1" showInputMessage="1" showErrorMessage="1" error="Tiene que seleccionar el área estratégica con la que se vincula el objetivo y la meta que se formula, según datos incorporados en la hoja &quot;Marco General&quot;." prompt="Seleccione una Área estratégica. No dejar en blanco o &quot;0,0&quot; estos espacios." sqref="A15:A23 A28:A35" xr:uid="{0252DCE1-FC3F-45EE-827F-3EC6DB864307}">
      <formula1>$A$54:$A$75</formula1>
    </dataValidation>
    <dataValidation type="list" allowBlank="1" showInputMessage="1" showErrorMessage="1" sqref="P15:P36" xr:uid="{C8DE07E6-5900-4B5A-BE51-D7A9E8A93FB8}">
      <formula1>$A$76:$A$108</formula1>
    </dataValidation>
    <dataValidation type="list" allowBlank="1" showInputMessage="1" showErrorMessage="1" sqref="E15 E17:E23 E27:E35" xr:uid="{0C3B1D0C-9CAF-4146-83D6-6163F497A869}">
      <formula1>$A$43:$A$44</formula1>
    </dataValidation>
    <dataValidation type="list" allowBlank="1" showInputMessage="1" showErrorMessage="1" sqref="O15:O23 O28:O35" xr:uid="{21115D09-0368-4543-93E6-2D9420068BD9}">
      <formula1>$A$46:$A$52</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24:A27" xr:uid="{61AC0FF1-75A9-431C-9BB7-A9AA78214D21}">
      <formula1>#REF!</formula1>
    </dataValidation>
    <dataValidation type="list" allowBlank="1" showInputMessage="1" showErrorMessage="1" sqref="E24:E26 E16 O24:O27" xr:uid="{854DE603-AA16-426D-BB59-DA4F2BD11860}">
      <formula1>#REF!</formula1>
    </dataValidation>
    <dataValidation type="list" allowBlank="1" showInputMessage="1" showErrorMessage="1" sqref="E36" xr:uid="{41C0DD7A-D578-46EB-8352-1D7C171A41FA}">
      <formula1>$A$28:$A$29</formula1>
    </dataValidation>
    <dataValidation type="list" allowBlank="1" showInputMessage="1" showErrorMessage="1" error="Tiene que seleccionar el área estratégica con la que se vincula el objetivo y la meta que se formula, según datos incorporados en la hoja &quot;Marco General&quot;." prompt="Seleccione un área estratégica. No dejar en blanco o en &quot;0,0&quot; estos espacios." sqref="A36" xr:uid="{37765E4C-8BE8-467E-97D0-3C2E10B9AFAE}">
      <formula1>$A$61:$A$82</formula1>
    </dataValidation>
    <dataValidation type="list" allowBlank="1" showInputMessage="1" showErrorMessage="1" sqref="O36" xr:uid="{AEE80224-0463-42FE-ABC0-C77475D77A8E}">
      <formula1>$A$30:$A$60</formula1>
    </dataValidation>
  </dataValidations>
  <pageMargins left="1.1200000000000001" right="0.43" top="0.74803149606299213" bottom="0.74803149606299213" header="0.31496062992125984" footer="0.31496062992125984"/>
  <pageSetup paperSize="9" scale="85" orientation="landscape"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Marco General</vt:lpstr>
      <vt:lpstr>Programa I</vt:lpstr>
      <vt:lpstr>Programa II</vt:lpstr>
      <vt:lpstr>Programa III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J.V.C.. Valerio Castro</dc:creator>
  <cp:lastModifiedBy>Gricelly María Meza Sandoval</cp:lastModifiedBy>
  <cp:lastPrinted>2019-11-22T21:42:17Z</cp:lastPrinted>
  <dcterms:created xsi:type="dcterms:W3CDTF">2019-09-16T22:17:12Z</dcterms:created>
  <dcterms:modified xsi:type="dcterms:W3CDTF">2022-11-02T14:32:09Z</dcterms:modified>
</cp:coreProperties>
</file>