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esupuesto\PRESUPUESTOS PARTICIPATIVOS\CÁLCULOS DE PRESUPUESTOS PARTICIPATIVOS\CALCULOS PRESUPUESTO 2020\"/>
    </mc:Choice>
  </mc:AlternateContent>
  <xr:revisionPtr revIDLastSave="0" documentId="13_ncr:1_{66DC1592-48FB-4E61-976D-BCE71C0FC7E9}" xr6:coauthVersionLast="43" xr6:coauthVersionMax="43" xr10:uidLastSave="{00000000-0000-0000-0000-000000000000}"/>
  <bookViews>
    <workbookView xWindow="-110" yWindow="-110" windowWidth="19420" windowHeight="10420" xr2:uid="{B2BA3362-A891-4B5E-96FC-E1341C5A66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E4" i="1"/>
  <c r="I10" i="1" l="1"/>
  <c r="I4" i="1"/>
  <c r="I5" i="1"/>
  <c r="I6" i="1"/>
  <c r="I7" i="1"/>
  <c r="I8" i="1"/>
  <c r="I9" i="1"/>
  <c r="K4" i="1"/>
  <c r="G4" i="1"/>
  <c r="J6" i="1" l="1"/>
  <c r="K6" i="1" s="1"/>
  <c r="J8" i="1" l="1"/>
  <c r="K8" i="1" s="1"/>
  <c r="J5" i="1"/>
  <c r="K5" i="1" s="1"/>
  <c r="J9" i="1"/>
  <c r="K9" i="1" s="1"/>
  <c r="J7" i="1"/>
  <c r="K7" i="1" s="1"/>
  <c r="F4" i="1"/>
  <c r="G5" i="1" s="1"/>
  <c r="G6" i="1" s="1"/>
  <c r="G7" i="1" s="1"/>
  <c r="G8" i="1" s="1"/>
  <c r="G9" i="1" s="1"/>
  <c r="D4" i="1"/>
  <c r="E5" i="1" s="1"/>
  <c r="E6" i="1" s="1"/>
  <c r="E7" i="1" s="1"/>
  <c r="E8" i="1" s="1"/>
  <c r="E9" i="1" s="1"/>
  <c r="L8" i="1" l="1"/>
  <c r="L5" i="1"/>
  <c r="L6" i="1"/>
  <c r="L7" i="1"/>
  <c r="L9" i="1"/>
  <c r="J4" i="1"/>
</calcChain>
</file>

<file path=xl/sharedStrings.xml><?xml version="1.0" encoding="utf-8"?>
<sst xmlns="http://schemas.openxmlformats.org/spreadsheetml/2006/main" count="22" uniqueCount="19">
  <si>
    <t>Código</t>
  </si>
  <si>
    <t>Distrito</t>
  </si>
  <si>
    <t>Orotina</t>
  </si>
  <si>
    <t>Mastate</t>
  </si>
  <si>
    <t>Hacienda Vieja</t>
  </si>
  <si>
    <t>Coyolar</t>
  </si>
  <si>
    <t>Ceiba</t>
  </si>
  <si>
    <t>Población</t>
  </si>
  <si>
    <t>Extensión</t>
  </si>
  <si>
    <t>población</t>
  </si>
  <si>
    <t>Pobreza</t>
  </si>
  <si>
    <t>Monto Poblacion</t>
  </si>
  <si>
    <t>Monto extencion</t>
  </si>
  <si>
    <t>Monto Pobreza</t>
  </si>
  <si>
    <t>100-IDS</t>
  </si>
  <si>
    <t>IDS 2017</t>
  </si>
  <si>
    <t>%</t>
  </si>
  <si>
    <t>MONTO TOTAL ASIGNADO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</si>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</sst>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10" fontId="0" fillId="2" borderId="1" xfId="1" applyNumberFormat="1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2" fillId="2" borderId="2" xfId="0" applyFont="1" applyFill="1" applyBorder="1"/>
    <xf numFmtId="10" fontId="0" fillId="2" borderId="2" xfId="1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4" xfId="0" applyNumberFormat="1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9" fontId="3" fillId="3" borderId="7" xfId="0" applyNumberFormat="1" applyFont="1" applyFill="1" applyBorder="1" applyAlignment="1">
      <alignment horizontal="center" wrapText="1"/>
    </xf>
    <xf numFmtId="9" fontId="3" fillId="3" borderId="7" xfId="0" applyNumberFormat="1" applyFont="1" applyFill="1" applyBorder="1" applyAlignment="1">
      <alignment horizontal="center"/>
    </xf>
    <xf numFmtId="9" fontId="3" fillId="3" borderId="8" xfId="0" applyNumberFormat="1" applyFont="1" applyFill="1" applyBorder="1" applyAlignment="1">
      <alignment horizontal="center" wrapText="1"/>
    </xf>
    <xf numFmtId="0" fontId="0" fillId="2" borderId="9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164" fontId="0" fillId="2" borderId="14" xfId="0" applyNumberFormat="1" applyFill="1" applyBorder="1"/>
    <xf numFmtId="0" fontId="2" fillId="2" borderId="14" xfId="0" applyFont="1" applyFill="1" applyBorder="1"/>
    <xf numFmtId="10" fontId="0" fillId="2" borderId="14" xfId="1" applyNumberFormat="1" applyFont="1" applyFill="1" applyBorder="1"/>
    <xf numFmtId="10" fontId="2" fillId="2" borderId="16" xfId="0" applyNumberFormat="1" applyFont="1" applyFill="1" applyBorder="1"/>
    <xf numFmtId="164" fontId="2" fillId="2" borderId="10" xfId="0" applyNumberFormat="1" applyFont="1" applyFill="1" applyBorder="1"/>
    <xf numFmtId="164" fontId="2" fillId="2" borderId="12" xfId="0" applyNumberFormat="1" applyFont="1" applyFill="1" applyBorder="1"/>
    <xf numFmtId="164" fontId="2" fillId="2" borderId="15" xfId="0" applyNumberFormat="1" applyFont="1" applyFill="1" applyBorder="1"/>
    <xf numFmtId="164" fontId="4" fillId="2" borderId="5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88FA-53E8-4B9D-8E98-B4B15843DC3D}">
  <dimension ref="A2:L15"/>
  <sheetViews>
    <sheetView tabSelected="1" zoomScale="110" zoomScaleNormal="110" workbookViewId="0">
      <selection activeCell="L6" sqref="L6"/>
    </sheetView>
  </sheetViews>
  <sheetFormatPr baseColWidth="10" defaultRowHeight="14.5" x14ac:dyDescent="0.35"/>
  <cols>
    <col min="1" max="2" width="10.90625" style="1"/>
    <col min="3" max="3" width="13" style="1" bestFit="1" customWidth="1"/>
    <col min="4" max="4" width="10.90625" style="1"/>
    <col min="5" max="5" width="14" style="1" customWidth="1"/>
    <col min="6" max="6" width="10.90625" style="1"/>
    <col min="7" max="7" width="12.36328125" style="1" bestFit="1" customWidth="1"/>
    <col min="8" max="10" width="10.90625" style="1"/>
    <col min="11" max="11" width="13.6328125" style="1" bestFit="1" customWidth="1"/>
    <col min="12" max="12" width="14.36328125" style="1" bestFit="1" customWidth="1"/>
    <col min="13" max="16384" width="10.90625" style="1"/>
  </cols>
  <sheetData>
    <row r="2" spans="1:12" ht="15" thickBot="1" x14ac:dyDescent="0.4"/>
    <row r="3" spans="1:12" ht="28" customHeight="1" thickBot="1" x14ac:dyDescent="0.4">
      <c r="B3" s="15" t="s">
        <v>0</v>
      </c>
      <c r="C3" s="16" t="s">
        <v>1</v>
      </c>
      <c r="D3" s="16" t="s">
        <v>7</v>
      </c>
      <c r="E3" s="17" t="s">
        <v>11</v>
      </c>
      <c r="F3" s="16" t="s">
        <v>8</v>
      </c>
      <c r="G3" s="17" t="s">
        <v>12</v>
      </c>
      <c r="H3" s="16" t="s">
        <v>15</v>
      </c>
      <c r="I3" s="18" t="s">
        <v>14</v>
      </c>
      <c r="J3" s="16" t="s">
        <v>16</v>
      </c>
      <c r="K3" s="17" t="s">
        <v>13</v>
      </c>
      <c r="L3" s="19" t="s">
        <v>17</v>
      </c>
    </row>
    <row r="4" spans="1:12" ht="16" thickBot="1" x14ac:dyDescent="0.4">
      <c r="B4" s="12">
        <v>209</v>
      </c>
      <c r="C4" s="13" t="s">
        <v>2</v>
      </c>
      <c r="D4" s="13">
        <f>SUM(D5:D9)</f>
        <v>22442</v>
      </c>
      <c r="E4" s="14">
        <f>L4*A13</f>
        <v>6250000</v>
      </c>
      <c r="F4" s="13">
        <f>SUM(F5:F9)</f>
        <v>141.91999999999999</v>
      </c>
      <c r="G4" s="14">
        <f>L4*A14</f>
        <v>6250000</v>
      </c>
      <c r="H4" s="13">
        <f>+AVERAGE(H5:H9)</f>
        <v>63.79</v>
      </c>
      <c r="I4" s="13">
        <f>100-H4</f>
        <v>36.21</v>
      </c>
      <c r="J4" s="27">
        <f>SUM(J5:J9)</f>
        <v>1</v>
      </c>
      <c r="K4" s="14">
        <f>A15*L4</f>
        <v>12500000</v>
      </c>
      <c r="L4" s="31">
        <v>25000000</v>
      </c>
    </row>
    <row r="5" spans="1:12" x14ac:dyDescent="0.35">
      <c r="B5" s="20">
        <v>20901</v>
      </c>
      <c r="C5" s="8" t="s">
        <v>2</v>
      </c>
      <c r="D5" s="8">
        <v>10119</v>
      </c>
      <c r="E5" s="9">
        <f>E4/D4*D5</f>
        <v>2818097.763122716</v>
      </c>
      <c r="F5" s="8">
        <v>19.989999999999998</v>
      </c>
      <c r="G5" s="9">
        <f>G4/F4*F5</f>
        <v>880337.51409244654</v>
      </c>
      <c r="H5" s="8">
        <v>73.819999999999993</v>
      </c>
      <c r="I5" s="10">
        <f t="shared" ref="I5:I9" si="0">100-H5</f>
        <v>26.180000000000007</v>
      </c>
      <c r="J5" s="11">
        <f>+I5/I$10</f>
        <v>0.14460093896713619</v>
      </c>
      <c r="K5" s="9">
        <f>J5*$K$4</f>
        <v>1807511.7370892023</v>
      </c>
      <c r="L5" s="28">
        <f>+K5+G5+E5</f>
        <v>5505947.014304365</v>
      </c>
    </row>
    <row r="6" spans="1:12" x14ac:dyDescent="0.35">
      <c r="B6" s="21">
        <v>20902</v>
      </c>
      <c r="C6" s="4" t="s">
        <v>3</v>
      </c>
      <c r="D6" s="4">
        <v>2033</v>
      </c>
      <c r="E6" s="6">
        <f t="shared" ref="E6:E9" si="1">E5/D5*D6</f>
        <v>566181.71285981638</v>
      </c>
      <c r="F6" s="4">
        <v>9.15</v>
      </c>
      <c r="G6" s="6">
        <f t="shared" ref="G6:G9" si="2">G5/F5*F6</f>
        <v>402955.89064261562</v>
      </c>
      <c r="H6" s="4">
        <v>68.89</v>
      </c>
      <c r="I6" s="5">
        <f t="shared" si="0"/>
        <v>31.11</v>
      </c>
      <c r="J6" s="7">
        <f t="shared" ref="J6:J9" si="3">+I6/I$10</f>
        <v>0.17183098591549295</v>
      </c>
      <c r="K6" s="6">
        <f t="shared" ref="K6:K9" si="4">J6*$K$4</f>
        <v>2147887.323943662</v>
      </c>
      <c r="L6" s="29">
        <f t="shared" ref="L6:L9" si="5">+K6+G6+E6</f>
        <v>3117024.9274460939</v>
      </c>
    </row>
    <row r="7" spans="1:12" x14ac:dyDescent="0.35">
      <c r="B7" s="21">
        <v>20903</v>
      </c>
      <c r="C7" s="4" t="s">
        <v>4</v>
      </c>
      <c r="D7" s="4">
        <v>1151</v>
      </c>
      <c r="E7" s="6">
        <f t="shared" si="1"/>
        <v>320548.52508689062</v>
      </c>
      <c r="F7" s="4">
        <v>16.39</v>
      </c>
      <c r="G7" s="6">
        <f t="shared" si="2"/>
        <v>721797.49154453224</v>
      </c>
      <c r="H7" s="4">
        <v>73.7</v>
      </c>
      <c r="I7" s="5">
        <f t="shared" si="0"/>
        <v>26.299999999999997</v>
      </c>
      <c r="J7" s="7">
        <f t="shared" si="3"/>
        <v>0.14526373929853628</v>
      </c>
      <c r="K7" s="6">
        <f t="shared" si="4"/>
        <v>1815796.7412317034</v>
      </c>
      <c r="L7" s="29">
        <f t="shared" si="5"/>
        <v>2858142.7578631262</v>
      </c>
    </row>
    <row r="8" spans="1:12" x14ac:dyDescent="0.35">
      <c r="B8" s="21">
        <v>20904</v>
      </c>
      <c r="C8" s="4" t="s">
        <v>5</v>
      </c>
      <c r="D8" s="4">
        <v>6828</v>
      </c>
      <c r="E8" s="6">
        <f t="shared" si="1"/>
        <v>1901568.4876570713</v>
      </c>
      <c r="F8" s="4">
        <v>36.729999999999997</v>
      </c>
      <c r="G8" s="6">
        <f t="shared" si="2"/>
        <v>1617548.6189402482</v>
      </c>
      <c r="H8" s="4">
        <v>51.72</v>
      </c>
      <c r="I8" s="5">
        <f t="shared" si="0"/>
        <v>48.28</v>
      </c>
      <c r="J8" s="7">
        <f t="shared" si="3"/>
        <v>0.26666666666666666</v>
      </c>
      <c r="K8" s="6">
        <f t="shared" si="4"/>
        <v>3333333.3333333335</v>
      </c>
      <c r="L8" s="29">
        <f t="shared" si="5"/>
        <v>6852450.4399306523</v>
      </c>
    </row>
    <row r="9" spans="1:12" ht="15" thickBot="1" x14ac:dyDescent="0.4">
      <c r="B9" s="22">
        <v>20905</v>
      </c>
      <c r="C9" s="23" t="s">
        <v>6</v>
      </c>
      <c r="D9" s="23">
        <v>2311</v>
      </c>
      <c r="E9" s="24">
        <f t="shared" si="1"/>
        <v>643603.51127350493</v>
      </c>
      <c r="F9" s="23">
        <v>59.66</v>
      </c>
      <c r="G9" s="24">
        <f t="shared" si="2"/>
        <v>2627360.4847801579</v>
      </c>
      <c r="H9" s="23">
        <v>50.82</v>
      </c>
      <c r="I9" s="25">
        <f t="shared" si="0"/>
        <v>49.18</v>
      </c>
      <c r="J9" s="26">
        <f t="shared" si="3"/>
        <v>0.27163766915216792</v>
      </c>
      <c r="K9" s="24">
        <f t="shared" si="4"/>
        <v>3395470.864402099</v>
      </c>
      <c r="L9" s="30">
        <f t="shared" si="5"/>
        <v>6666434.8604557626</v>
      </c>
    </row>
    <row r="10" spans="1:12" x14ac:dyDescent="0.35">
      <c r="I10" s="2">
        <f>SUM(I5:I9)</f>
        <v>181.05</v>
      </c>
    </row>
    <row r="12" spans="1:12" x14ac:dyDescent="0.35">
      <c r="A12" s="1" t="s">
        <v>16</v>
      </c>
      <c r="B12" s="1" t="s">
        <v>18</v>
      </c>
    </row>
    <row r="13" spans="1:12" x14ac:dyDescent="0.35">
      <c r="A13" s="3">
        <v>0.25</v>
      </c>
      <c r="B13" s="1" t="s">
        <v>9</v>
      </c>
    </row>
    <row r="14" spans="1:12" x14ac:dyDescent="0.35">
      <c r="A14" s="3">
        <v>0.25</v>
      </c>
      <c r="B14" s="1" t="s">
        <v>8</v>
      </c>
    </row>
    <row r="15" spans="1:12" x14ac:dyDescent="0.35">
      <c r="A15" s="3">
        <v>0.5</v>
      </c>
      <c r="B15" s="1" t="s">
        <v>10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J.V.C.. Valerio Castro</dc:creator>
  <cp:lastModifiedBy>Jeffrey J.V.C.. Valerio Castro</cp:lastModifiedBy>
  <dcterms:created xsi:type="dcterms:W3CDTF">2019-05-06T22:59:41Z</dcterms:created>
  <dcterms:modified xsi:type="dcterms:W3CDTF">2019-08-23T23:55:57Z</dcterms:modified>
</cp:coreProperties>
</file>